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SALVADOR\Dia do Nordestino\"/>
    </mc:Choice>
  </mc:AlternateContent>
  <xr:revisionPtr revIDLastSave="0" documentId="13_ncr:1_{9CBFA7D1-831A-4D5D-8974-D78C668F4450}" xr6:coauthVersionLast="47" xr6:coauthVersionMax="47" xr10:uidLastSave="{00000000-0000-0000-0000-000000000000}"/>
  <bookViews>
    <workbookView xWindow="-120" yWindow="-120" windowWidth="20730" windowHeight="11160" tabRatio="664" activeTab="2" xr2:uid="{00000000-000D-0000-FFFF-FFFF00000000}"/>
  </bookViews>
  <sheets>
    <sheet name="Cota Ouro" sheetId="4" r:id="rId1"/>
    <sheet name="Cota Prata" sheetId="7" r:id="rId2"/>
    <sheet name="Cota Bronze" sheetId="8" r:id="rId3"/>
  </sheets>
  <definedNames>
    <definedName name="_xlnm.Database">#REF!</definedName>
    <definedName name="CODTERRITORIO">#REF!</definedName>
    <definedName name="DICNOMEBL_Mun">#REF!</definedName>
    <definedName name="DICNOMEBL_UF">#REF!</definedName>
    <definedName name="FILTROBL_Mun">#REF!</definedName>
    <definedName name="FILTROBL_UF">#REF!</definedName>
    <definedName name="NOMEPRODUTO1">#REF!</definedName>
    <definedName name="NOMEPRODUTO2">#REF!</definedName>
    <definedName name="NOMEPRODUTO3">#REF!</definedName>
    <definedName name="NOMEPRODUTO4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UMERODEORDEM">#REF!</definedName>
    <definedName name="ORDEMTERRITORIO">#REF!</definedName>
    <definedName name="TOTORDEMMun">#REF!</definedName>
    <definedName name="TOTORDEMU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4" l="1"/>
  <c r="J15" i="8"/>
  <c r="G16" i="8"/>
  <c r="J16" i="7"/>
  <c r="J10" i="7"/>
  <c r="J10" i="4"/>
  <c r="J16" i="4"/>
  <c r="J9" i="8"/>
  <c r="G17" i="7"/>
  <c r="J14" i="8"/>
  <c r="J13" i="8"/>
  <c r="J12" i="8"/>
  <c r="J11" i="8"/>
  <c r="J10" i="8"/>
  <c r="J15" i="7"/>
  <c r="J14" i="7"/>
  <c r="J13" i="7"/>
  <c r="J12" i="7"/>
  <c r="J11" i="7"/>
  <c r="J9" i="7"/>
  <c r="J11" i="4"/>
  <c r="J9" i="4"/>
  <c r="K9" i="4" s="1"/>
  <c r="K17" i="4" s="1"/>
  <c r="K19" i="4" s="1"/>
  <c r="J12" i="4"/>
  <c r="J13" i="4"/>
  <c r="J14" i="4"/>
  <c r="J15" i="4"/>
  <c r="J16" i="8" l="1"/>
  <c r="J18" i="8" s="1"/>
  <c r="J17" i="4"/>
  <c r="J19" i="4" s="1"/>
  <c r="J20" i="4" s="1"/>
  <c r="K9" i="7"/>
  <c r="K17" i="7" s="1"/>
  <c r="K19" i="7" s="1"/>
  <c r="J17" i="7"/>
  <c r="J19" i="7" s="1"/>
</calcChain>
</file>

<file path=xl/sharedStrings.xml><?xml version="1.0" encoding="utf-8"?>
<sst xmlns="http://schemas.openxmlformats.org/spreadsheetml/2006/main" count="165" uniqueCount="73">
  <si>
    <t>Emissora</t>
  </si>
  <si>
    <t>Record Bahia</t>
  </si>
  <si>
    <t>Praça:</t>
  </si>
  <si>
    <t>São Paulo</t>
  </si>
  <si>
    <t>Evento:</t>
  </si>
  <si>
    <t>Dia Do Nordestino</t>
  </si>
  <si>
    <t>Período:</t>
  </si>
  <si>
    <t>Outubro</t>
  </si>
  <si>
    <t>ENTREGA COMERCIAL -TV  2024</t>
  </si>
  <si>
    <t>PROGRAMA</t>
  </si>
  <si>
    <t>PERÍODO</t>
  </si>
  <si>
    <t>ESQUEMA COMERCIAL POR PROGRAMA</t>
  </si>
  <si>
    <t>SECUNDAGEM</t>
  </si>
  <si>
    <t>Nº DE INSERÇÕES NO PERÍODO</t>
  </si>
  <si>
    <t>CONVERSÃO</t>
  </si>
  <si>
    <t>R$
UNITÁRIO</t>
  </si>
  <si>
    <t>R$
TOTAL</t>
  </si>
  <si>
    <t>Valor do DAC Bruto</t>
  </si>
  <si>
    <t xml:space="preserve">Balanço Geral BA - Edição de Sábado </t>
  </si>
  <si>
    <t xml:space="preserve">Merchandising </t>
  </si>
  <si>
    <t>60"</t>
  </si>
  <si>
    <t>Rotativo na programação</t>
  </si>
  <si>
    <t xml:space="preserve">Assinatura de 5” nas chamadas </t>
  </si>
  <si>
    <t>5"</t>
  </si>
  <si>
    <t>Bahia no Ar</t>
  </si>
  <si>
    <t>Assinatura de 5” no boletim no break</t>
  </si>
  <si>
    <t>Balanço Geral BA</t>
  </si>
  <si>
    <t>Cidade Alerta Bahia</t>
  </si>
  <si>
    <t>Balanço Geral  Ba - Ed Sábado</t>
  </si>
  <si>
    <t>Assinatura de 5” nas vinhetas no break do quadro</t>
  </si>
  <si>
    <t>Comercial</t>
  </si>
  <si>
    <t>30"</t>
  </si>
  <si>
    <t>Desconto</t>
  </si>
  <si>
    <t>VALOR TOTAL DAC NEGOCIADO</t>
  </si>
  <si>
    <t>Total negociado</t>
  </si>
  <si>
    <t>Valores referentes à tabela de preços de abril 2025. 
Cachê Do apresentador para ação de merchandising não está incluso na proposta</t>
  </si>
  <si>
    <t xml:space="preserve">comercial </t>
  </si>
  <si>
    <t>Valores referentes à tabela de preços de OUTUBRO  2025.
Cachê Do apresentador para ação de merchandising não está incluso na proposta</t>
  </si>
  <si>
    <t>BAHIA</t>
  </si>
  <si>
    <t>FORMATO</t>
  </si>
  <si>
    <t>CANAL</t>
  </si>
  <si>
    <t>DISTRIBUIÇÃO</t>
  </si>
  <si>
    <t>DETALHAMENTO</t>
  </si>
  <si>
    <t>VOLUME CONTRATADO</t>
  </si>
  <si>
    <t xml:space="preserve">VISIBILIDADE ESTIMADA </t>
  </si>
  <si>
    <t>KPI</t>
  </si>
  <si>
    <t>VALOR UNITÁRIO TABELA</t>
  </si>
  <si>
    <t>TOTAL TABELA</t>
  </si>
  <si>
    <t>DESCONTO</t>
  </si>
  <si>
    <t>TOTAL NEGOCIADO</t>
  </si>
  <si>
    <t>Página Especial - R7 Bahia</t>
  </si>
  <si>
    <t>R7</t>
  </si>
  <si>
    <t xml:space="preserve">R7 Bahia </t>
  </si>
  <si>
    <t>Mídia Display: Entrega Randômica +  Exclusividade de segmento + logo no topo</t>
  </si>
  <si>
    <t>meses</t>
  </si>
  <si>
    <t>Impressões</t>
  </si>
  <si>
    <t>CPM</t>
  </si>
  <si>
    <t>Publieditorial + Pacote de divulgação</t>
  </si>
  <si>
    <t>R7 Bahia + Redes sociais</t>
  </si>
  <si>
    <t xml:space="preserve">R7 Bahia + Home R7 + FB + IG + X </t>
  </si>
  <si>
    <t>Produção de texto + Mídia envelopando o conteúdo  + Pacote de Divulgação (Posts de divulgação do conteúdo nas redes) + Mídia de recirculação</t>
  </si>
  <si>
    <t>ação</t>
  </si>
  <si>
    <t>impactos</t>
  </si>
  <si>
    <t>POR AÇÃO</t>
  </si>
  <si>
    <t>]</t>
  </si>
  <si>
    <t>INVESTIMENTO TOTAL</t>
  </si>
  <si>
    <t>Impactos</t>
  </si>
  <si>
    <t>Total Tabela</t>
  </si>
  <si>
    <t>Total  Negociado</t>
  </si>
  <si>
    <t>Total negociado+Publi</t>
  </si>
  <si>
    <t>ENTREGA COMERCIAL -TV  2026</t>
  </si>
  <si>
    <t>Valores referentes à tabela de preços de outubro 2025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</si>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</sst>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0.000"/>
  </numFmts>
  <fonts count="36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3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sz val="16"/>
      <color theme="1" tint="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 tint="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FFFFFF"/>
      <name val="Calibri"/>
      <family val="2"/>
    </font>
    <font>
      <sz val="12"/>
      <color rgb="FFFFFFFF"/>
      <name val="Calibri"/>
      <family val="2"/>
    </font>
    <font>
      <sz val="12"/>
      <color rgb="FF000000"/>
      <name val="Calibri"/>
      <family val="2"/>
    </font>
    <font>
      <sz val="12"/>
      <name val="Cambria"/>
      <family val="2"/>
    </font>
    <font>
      <sz val="12"/>
      <color rgb="FF0D0D0D"/>
      <name val="Calibri"/>
      <family val="2"/>
    </font>
    <font>
      <b/>
      <sz val="12"/>
      <color rgb="FF000000"/>
      <name val="Calibri"/>
      <family val="2"/>
    </font>
    <font>
      <sz val="14"/>
      <color rgb="FFFFFFFF"/>
      <name val="Calibri"/>
      <family val="2"/>
    </font>
    <font>
      <b/>
      <sz val="16"/>
      <color rgb="FFFFFFFF"/>
      <name val="Calibri"/>
      <family val="2"/>
    </font>
    <font>
      <b/>
      <sz val="14"/>
      <color rgb="FFFFFFFF"/>
      <name val="Calibri"/>
      <family val="2"/>
    </font>
    <font>
      <b/>
      <sz val="12"/>
      <color theme="1"/>
      <name val="Calibri"/>
      <family val="2"/>
      <scheme val="minor"/>
    </font>
    <font>
      <sz val="12"/>
      <name val="Aptos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theme="3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5">
    <xf numFmtId="0" fontId="0" fillId="0" borderId="0" xfId="0"/>
    <xf numFmtId="0" fontId="3" fillId="0" borderId="0" xfId="2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4" fontId="6" fillId="0" borderId="0" xfId="0" applyNumberFormat="1" applyFont="1" applyAlignment="1">
      <alignment horizontal="center" vertical="center"/>
    </xf>
    <xf numFmtId="0" fontId="7" fillId="0" borderId="0" xfId="2" applyFont="1" applyAlignment="1">
      <alignment vertical="center"/>
    </xf>
    <xf numFmtId="164" fontId="8" fillId="2" borderId="4" xfId="5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1" xfId="2" applyFont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10" fillId="4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/>
    </xf>
    <xf numFmtId="3" fontId="10" fillId="4" borderId="5" xfId="0" applyNumberFormat="1" applyFont="1" applyFill="1" applyBorder="1" applyAlignment="1">
      <alignment horizontal="center" vertical="center" wrapText="1"/>
    </xf>
    <xf numFmtId="3" fontId="10" fillId="4" borderId="5" xfId="0" applyNumberFormat="1" applyFont="1" applyFill="1" applyBorder="1" applyAlignment="1">
      <alignment horizontal="center" vertical="center"/>
    </xf>
    <xf numFmtId="0" fontId="9" fillId="3" borderId="0" xfId="2" quotePrefix="1" applyFont="1" applyFill="1" applyAlignment="1">
      <alignment horizontal="center" vertical="center" wrapText="1"/>
    </xf>
    <xf numFmtId="0" fontId="9" fillId="3" borderId="5" xfId="2" applyFont="1" applyFill="1" applyBorder="1" applyAlignment="1">
      <alignment horizontal="left" vertical="center" wrapText="1"/>
    </xf>
    <xf numFmtId="0" fontId="9" fillId="3" borderId="5" xfId="2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/>
    </xf>
    <xf numFmtId="4" fontId="9" fillId="3" borderId="5" xfId="5" applyNumberFormat="1" applyFont="1" applyFill="1" applyBorder="1" applyAlignment="1">
      <alignment horizontal="center" vertical="center"/>
    </xf>
    <xf numFmtId="0" fontId="9" fillId="3" borderId="7" xfId="2" quotePrefix="1" applyFont="1" applyFill="1" applyBorder="1" applyAlignment="1">
      <alignment vertical="center" wrapText="1"/>
    </xf>
    <xf numFmtId="0" fontId="11" fillId="3" borderId="0" xfId="0" applyFont="1" applyFill="1" applyAlignment="1">
      <alignment horizontal="center"/>
    </xf>
    <xf numFmtId="0" fontId="3" fillId="3" borderId="0" xfId="2" applyFont="1" applyFill="1" applyAlignment="1">
      <alignment vertical="center"/>
    </xf>
    <xf numFmtId="0" fontId="9" fillId="3" borderId="0" xfId="2" applyFont="1" applyFill="1" applyAlignment="1">
      <alignment horizontal="center" vertical="center"/>
    </xf>
    <xf numFmtId="4" fontId="12" fillId="3" borderId="0" xfId="5" applyNumberFormat="1" applyFont="1" applyFill="1" applyBorder="1" applyAlignment="1">
      <alignment horizontal="center" vertical="center"/>
    </xf>
    <xf numFmtId="4" fontId="9" fillId="3" borderId="0" xfId="5" applyNumberFormat="1" applyFont="1" applyFill="1" applyBorder="1" applyAlignment="1">
      <alignment horizontal="center" vertical="center"/>
    </xf>
    <xf numFmtId="164" fontId="9" fillId="3" borderId="0" xfId="5" applyFont="1" applyFill="1" applyBorder="1" applyAlignment="1">
      <alignment horizontal="left" vertical="center"/>
    </xf>
    <xf numFmtId="0" fontId="9" fillId="3" borderId="0" xfId="2" applyFont="1" applyFill="1" applyAlignment="1">
      <alignment horizontal="left" vertical="center" wrapText="1"/>
    </xf>
    <xf numFmtId="165" fontId="3" fillId="3" borderId="0" xfId="1" applyFont="1" applyFill="1" applyAlignment="1">
      <alignment vertical="center"/>
    </xf>
    <xf numFmtId="43" fontId="3" fillId="3" borderId="0" xfId="0" applyNumberFormat="1" applyFont="1" applyFill="1" applyAlignment="1">
      <alignment vertical="center"/>
    </xf>
    <xf numFmtId="165" fontId="13" fillId="5" borderId="0" xfId="1" applyFont="1" applyFill="1" applyBorder="1" applyAlignment="1">
      <alignment horizontal="center" vertical="center"/>
    </xf>
    <xf numFmtId="3" fontId="14" fillId="3" borderId="0" xfId="2" applyNumberFormat="1" applyFont="1" applyFill="1" applyAlignment="1">
      <alignment horizontal="center" vertical="center"/>
    </xf>
    <xf numFmtId="166" fontId="14" fillId="3" borderId="0" xfId="2" applyNumberFormat="1" applyFont="1" applyFill="1" applyAlignment="1">
      <alignment vertical="center"/>
    </xf>
    <xf numFmtId="4" fontId="14" fillId="3" borderId="0" xfId="2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164" fontId="9" fillId="3" borderId="9" xfId="5" applyFont="1" applyFill="1" applyBorder="1" applyAlignment="1">
      <alignment vertical="center" wrapText="1"/>
    </xf>
    <xf numFmtId="164" fontId="9" fillId="3" borderId="10" xfId="5" applyFont="1" applyFill="1" applyBorder="1" applyAlignment="1">
      <alignment vertical="center" wrapText="1"/>
    </xf>
    <xf numFmtId="0" fontId="4" fillId="3" borderId="0" xfId="0" applyFont="1" applyFill="1" applyAlignment="1">
      <alignment vertical="center"/>
    </xf>
    <xf numFmtId="0" fontId="10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3" fontId="10" fillId="3" borderId="0" xfId="0" applyNumberFormat="1" applyFont="1" applyFill="1" applyAlignment="1">
      <alignment horizontal="center" vertical="center" wrapText="1"/>
    </xf>
    <xf numFmtId="3" fontId="10" fillId="3" borderId="0" xfId="0" applyNumberFormat="1" applyFont="1" applyFill="1" applyAlignment="1">
      <alignment horizontal="center" vertical="center"/>
    </xf>
    <xf numFmtId="166" fontId="9" fillId="3" borderId="0" xfId="2" applyNumberFormat="1" applyFont="1" applyFill="1" applyAlignment="1">
      <alignment horizontal="center" vertical="center"/>
    </xf>
    <xf numFmtId="0" fontId="9" fillId="3" borderId="5" xfId="2" applyFont="1" applyFill="1" applyBorder="1" applyAlignment="1">
      <alignment horizontal="center" vertical="center" wrapText="1"/>
    </xf>
    <xf numFmtId="3" fontId="9" fillId="3" borderId="5" xfId="2" applyNumberFormat="1" applyFont="1" applyFill="1" applyBorder="1" applyAlignment="1">
      <alignment horizontal="center" vertical="center" wrapText="1"/>
    </xf>
    <xf numFmtId="164" fontId="9" fillId="3" borderId="11" xfId="5" applyFont="1" applyFill="1" applyBorder="1" applyAlignment="1">
      <alignment vertical="center"/>
    </xf>
    <xf numFmtId="164" fontId="9" fillId="3" borderId="12" xfId="5" applyFont="1" applyFill="1" applyBorder="1" applyAlignment="1">
      <alignment vertical="center"/>
    </xf>
    <xf numFmtId="164" fontId="9" fillId="6" borderId="11" xfId="5" applyFont="1" applyFill="1" applyBorder="1" applyAlignment="1">
      <alignment horizontal="left" vertical="center"/>
    </xf>
    <xf numFmtId="164" fontId="9" fillId="6" borderId="12" xfId="5" applyFont="1" applyFill="1" applyBorder="1" applyAlignment="1">
      <alignment vertical="center"/>
    </xf>
    <xf numFmtId="0" fontId="9" fillId="6" borderId="0" xfId="2" quotePrefix="1" applyFont="1" applyFill="1" applyAlignment="1">
      <alignment horizontal="center" vertical="center" wrapText="1"/>
    </xf>
    <xf numFmtId="0" fontId="9" fillId="6" borderId="5" xfId="2" applyFont="1" applyFill="1" applyBorder="1" applyAlignment="1">
      <alignment horizontal="left" vertical="center" wrapText="1"/>
    </xf>
    <xf numFmtId="0" fontId="15" fillId="6" borderId="0" xfId="2" applyFont="1" applyFill="1" applyAlignment="1">
      <alignment horizontal="center" vertical="center"/>
    </xf>
    <xf numFmtId="0" fontId="16" fillId="6" borderId="0" xfId="0" applyFont="1" applyFill="1" applyAlignment="1">
      <alignment horizontal="center"/>
    </xf>
    <xf numFmtId="4" fontId="17" fillId="6" borderId="0" xfId="5" applyNumberFormat="1" applyFont="1" applyFill="1" applyBorder="1" applyAlignment="1">
      <alignment horizontal="center" vertical="center"/>
    </xf>
    <xf numFmtId="4" fontId="12" fillId="3" borderId="1" xfId="5" applyNumberFormat="1" applyFont="1" applyFill="1" applyBorder="1" applyAlignment="1">
      <alignment horizontal="center" vertical="center"/>
    </xf>
    <xf numFmtId="4" fontId="18" fillId="5" borderId="1" xfId="5" applyNumberFormat="1" applyFont="1" applyFill="1" applyBorder="1" applyAlignment="1">
      <alignment horizontal="center" vertical="center"/>
    </xf>
    <xf numFmtId="165" fontId="12" fillId="3" borderId="0" xfId="1" applyFont="1" applyFill="1" applyBorder="1" applyAlignment="1">
      <alignment horizontal="center" vertical="center"/>
    </xf>
    <xf numFmtId="4" fontId="18" fillId="3" borderId="0" xfId="5" applyNumberFormat="1" applyFont="1" applyFill="1" applyBorder="1" applyAlignment="1">
      <alignment horizontal="center" vertical="center"/>
    </xf>
    <xf numFmtId="4" fontId="9" fillId="3" borderId="5" xfId="1" applyNumberFormat="1" applyFont="1" applyFill="1" applyBorder="1" applyAlignment="1">
      <alignment horizontal="center" vertical="center" wrapText="1"/>
    </xf>
    <xf numFmtId="166" fontId="9" fillId="3" borderId="5" xfId="2" applyNumberFormat="1" applyFont="1" applyFill="1" applyBorder="1" applyAlignment="1">
      <alignment horizontal="center" vertical="center"/>
    </xf>
    <xf numFmtId="2" fontId="9" fillId="0" borderId="8" xfId="2" applyNumberFormat="1" applyFont="1" applyBorder="1" applyAlignment="1">
      <alignment horizontal="center" vertical="center"/>
    </xf>
    <xf numFmtId="2" fontId="11" fillId="3" borderId="6" xfId="0" applyNumberFormat="1" applyFont="1" applyFill="1" applyBorder="1" applyAlignment="1">
      <alignment horizontal="center"/>
    </xf>
    <xf numFmtId="3" fontId="9" fillId="3" borderId="7" xfId="2" applyNumberFormat="1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/>
    </xf>
    <xf numFmtId="4" fontId="9" fillId="3" borderId="11" xfId="5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0" borderId="1" xfId="2" applyFont="1" applyBorder="1" applyAlignment="1">
      <alignment vertical="center"/>
    </xf>
    <xf numFmtId="4" fontId="4" fillId="3" borderId="1" xfId="1" applyNumberFormat="1" applyFont="1" applyFill="1" applyBorder="1" applyAlignment="1">
      <alignment horizontal="center" vertical="center"/>
    </xf>
    <xf numFmtId="165" fontId="7" fillId="3" borderId="1" xfId="1" applyFont="1" applyFill="1" applyBorder="1" applyAlignment="1">
      <alignment vertical="center"/>
    </xf>
    <xf numFmtId="4" fontId="20" fillId="7" borderId="1" xfId="2" applyNumberFormat="1" applyFont="1" applyFill="1" applyBorder="1" applyAlignment="1">
      <alignment vertical="center"/>
    </xf>
    <xf numFmtId="0" fontId="21" fillId="8" borderId="1" xfId="0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9" fillId="3" borderId="7" xfId="2" applyFont="1" applyFill="1" applyBorder="1" applyAlignment="1">
      <alignment horizontal="left" vertical="center" wrapText="1"/>
    </xf>
    <xf numFmtId="0" fontId="9" fillId="0" borderId="13" xfId="2" applyFont="1" applyBorder="1" applyAlignment="1">
      <alignment horizontal="center" vertical="center"/>
    </xf>
    <xf numFmtId="0" fontId="9" fillId="3" borderId="7" xfId="2" applyFont="1" applyFill="1" applyBorder="1" applyAlignment="1">
      <alignment horizontal="center" vertical="center" wrapText="1"/>
    </xf>
    <xf numFmtId="4" fontId="9" fillId="3" borderId="7" xfId="5" applyNumberFormat="1" applyFont="1" applyFill="1" applyBorder="1" applyAlignment="1">
      <alignment horizontal="center" vertical="center"/>
    </xf>
    <xf numFmtId="0" fontId="9" fillId="6" borderId="14" xfId="2" applyFont="1" applyFill="1" applyBorder="1" applyAlignment="1">
      <alignment horizontal="left" vertical="center" wrapText="1"/>
    </xf>
    <xf numFmtId="3" fontId="19" fillId="6" borderId="3" xfId="0" applyNumberFormat="1" applyFont="1" applyFill="1" applyBorder="1" applyAlignment="1">
      <alignment horizontal="center"/>
    </xf>
    <xf numFmtId="0" fontId="9" fillId="3" borderId="1" xfId="2" applyFont="1" applyFill="1" applyBorder="1" applyAlignment="1">
      <alignment horizontal="left" vertical="center" wrapText="1"/>
    </xf>
    <xf numFmtId="0" fontId="9" fillId="3" borderId="1" xfId="2" applyFont="1" applyFill="1" applyBorder="1" applyAlignment="1">
      <alignment horizontal="center" vertical="center" wrapText="1"/>
    </xf>
    <xf numFmtId="4" fontId="9" fillId="3" borderId="1" xfId="5" applyNumberFormat="1" applyFont="1" applyFill="1" applyBorder="1" applyAlignment="1">
      <alignment horizontal="center" vertical="center"/>
    </xf>
    <xf numFmtId="4" fontId="20" fillId="7" borderId="1" xfId="2" applyNumberFormat="1" applyFont="1" applyFill="1" applyBorder="1" applyAlignment="1">
      <alignment horizontal="center" vertical="center"/>
    </xf>
    <xf numFmtId="164" fontId="9" fillId="3" borderId="0" xfId="5" applyFont="1" applyFill="1" applyBorder="1" applyAlignment="1">
      <alignment horizontal="center" vertical="center"/>
    </xf>
    <xf numFmtId="164" fontId="9" fillId="3" borderId="0" xfId="5" applyFont="1" applyFill="1" applyBorder="1" applyAlignment="1">
      <alignment vertical="center"/>
    </xf>
    <xf numFmtId="9" fontId="23" fillId="3" borderId="2" xfId="4" applyFont="1" applyFill="1" applyBorder="1" applyAlignment="1">
      <alignment horizontal="center" vertical="center"/>
    </xf>
    <xf numFmtId="9" fontId="24" fillId="3" borderId="2" xfId="4" applyFont="1" applyFill="1" applyBorder="1" applyAlignment="1">
      <alignment horizontal="center" vertical="center"/>
    </xf>
    <xf numFmtId="165" fontId="17" fillId="3" borderId="2" xfId="1" applyFont="1" applyFill="1" applyBorder="1" applyAlignment="1">
      <alignment horizontal="center" vertical="center"/>
    </xf>
    <xf numFmtId="0" fontId="25" fillId="9" borderId="15" xfId="2" applyFont="1" applyFill="1" applyBorder="1" applyAlignment="1">
      <alignment horizontal="center" vertical="center"/>
    </xf>
    <xf numFmtId="0" fontId="25" fillId="9" borderId="16" xfId="2" applyFont="1" applyFill="1" applyBorder="1" applyAlignment="1">
      <alignment horizontal="center" vertical="center"/>
    </xf>
    <xf numFmtId="0" fontId="25" fillId="9" borderId="17" xfId="2" applyFont="1" applyFill="1" applyBorder="1" applyAlignment="1">
      <alignment horizontal="center" vertical="center"/>
    </xf>
    <xf numFmtId="0" fontId="26" fillId="10" borderId="18" xfId="2" applyFont="1" applyFill="1" applyBorder="1" applyAlignment="1">
      <alignment horizontal="center" vertical="center"/>
    </xf>
    <xf numFmtId="0" fontId="26" fillId="10" borderId="19" xfId="2" applyFont="1" applyFill="1" applyBorder="1" applyAlignment="1">
      <alignment horizontal="center" vertical="center" wrapText="1"/>
    </xf>
    <xf numFmtId="0" fontId="26" fillId="10" borderId="19" xfId="2" applyFont="1" applyFill="1" applyBorder="1" applyAlignment="1">
      <alignment horizontal="center" vertical="center"/>
    </xf>
    <xf numFmtId="0" fontId="26" fillId="10" borderId="20" xfId="2" applyFont="1" applyFill="1" applyBorder="1" applyAlignment="1">
      <alignment horizontal="center" vertical="center" wrapText="1"/>
    </xf>
    <xf numFmtId="0" fontId="26" fillId="10" borderId="21" xfId="2" applyFont="1" applyFill="1" applyBorder="1" applyAlignment="1">
      <alignment horizontal="center" vertical="center" wrapText="1"/>
    </xf>
    <xf numFmtId="0" fontId="26" fillId="10" borderId="22" xfId="2" applyFont="1" applyFill="1" applyBorder="1" applyAlignment="1">
      <alignment horizontal="center" vertical="center" wrapText="1"/>
    </xf>
    <xf numFmtId="0" fontId="27" fillId="11" borderId="23" xfId="2" applyFont="1" applyFill="1" applyBorder="1" applyAlignment="1">
      <alignment horizontal="center" vertical="center" wrapText="1"/>
    </xf>
    <xf numFmtId="0" fontId="27" fillId="11" borderId="24" xfId="2" applyFont="1" applyFill="1" applyBorder="1" applyAlignment="1">
      <alignment horizontal="center" vertical="center" wrapText="1"/>
    </xf>
    <xf numFmtId="0" fontId="28" fillId="11" borderId="24" xfId="2" applyFont="1" applyFill="1" applyBorder="1" applyAlignment="1">
      <alignment horizontal="center" vertical="center" wrapText="1"/>
    </xf>
    <xf numFmtId="3" fontId="27" fillId="11" borderId="24" xfId="2" applyNumberFormat="1" applyFont="1" applyFill="1" applyBorder="1" applyAlignment="1">
      <alignment horizontal="center" vertical="center" wrapText="1"/>
    </xf>
    <xf numFmtId="0" fontId="29" fillId="11" borderId="24" xfId="2" applyFont="1" applyFill="1" applyBorder="1" applyAlignment="1">
      <alignment horizontal="center" vertical="center" wrapText="1"/>
    </xf>
    <xf numFmtId="8" fontId="27" fillId="11" borderId="24" xfId="2" applyNumberFormat="1" applyFont="1" applyFill="1" applyBorder="1" applyAlignment="1">
      <alignment horizontal="center" vertical="center"/>
    </xf>
    <xf numFmtId="8" fontId="27" fillId="11" borderId="25" xfId="2" applyNumberFormat="1" applyFont="1" applyFill="1" applyBorder="1" applyAlignment="1">
      <alignment horizontal="center" vertical="center" wrapText="1"/>
    </xf>
    <xf numFmtId="0" fontId="27" fillId="11" borderId="26" xfId="2" applyFont="1" applyFill="1" applyBorder="1" applyAlignment="1">
      <alignment horizontal="center" vertical="center" wrapText="1"/>
    </xf>
    <xf numFmtId="0" fontId="27" fillId="11" borderId="27" xfId="2" applyFont="1" applyFill="1" applyBorder="1" applyAlignment="1">
      <alignment horizontal="center" vertical="center" wrapText="1"/>
    </xf>
    <xf numFmtId="0" fontId="27" fillId="0" borderId="27" xfId="2" applyFont="1" applyBorder="1" applyAlignment="1">
      <alignment horizontal="center" vertical="center" wrapText="1"/>
    </xf>
    <xf numFmtId="3" fontId="27" fillId="11" borderId="27" xfId="2" applyNumberFormat="1" applyFont="1" applyFill="1" applyBorder="1" applyAlignment="1">
      <alignment horizontal="center" vertical="center" wrapText="1"/>
    </xf>
    <xf numFmtId="0" fontId="29" fillId="11" borderId="27" xfId="2" applyFont="1" applyFill="1" applyBorder="1" applyAlignment="1">
      <alignment horizontal="center" vertical="center" wrapText="1"/>
    </xf>
    <xf numFmtId="8" fontId="27" fillId="11" borderId="27" xfId="2" applyNumberFormat="1" applyFont="1" applyFill="1" applyBorder="1" applyAlignment="1">
      <alignment horizontal="center" vertical="center"/>
    </xf>
    <xf numFmtId="8" fontId="27" fillId="11" borderId="28" xfId="2" applyNumberFormat="1" applyFont="1" applyFill="1" applyBorder="1" applyAlignment="1">
      <alignment horizontal="center" vertical="center" wrapText="1"/>
    </xf>
    <xf numFmtId="0" fontId="30" fillId="9" borderId="29" xfId="2" applyFont="1" applyFill="1" applyBorder="1" applyAlignment="1">
      <alignment horizontal="center" vertical="center" wrapText="1"/>
    </xf>
    <xf numFmtId="0" fontId="27" fillId="9" borderId="3" xfId="2" applyFont="1" applyFill="1" applyBorder="1" applyAlignment="1">
      <alignment horizontal="center" vertical="center" wrapText="1"/>
    </xf>
    <xf numFmtId="0" fontId="27" fillId="9" borderId="3" xfId="2" applyFont="1" applyFill="1" applyBorder="1" applyAlignment="1">
      <alignment horizontal="center" vertical="center"/>
    </xf>
    <xf numFmtId="0" fontId="26" fillId="9" borderId="3" xfId="2" applyFont="1" applyFill="1" applyBorder="1" applyAlignment="1">
      <alignment horizontal="center" vertical="center" wrapText="1"/>
    </xf>
    <xf numFmtId="3" fontId="26" fillId="9" borderId="3" xfId="2" applyNumberFormat="1" applyFont="1" applyFill="1" applyBorder="1" applyAlignment="1">
      <alignment horizontal="center" vertical="center" wrapText="1"/>
    </xf>
    <xf numFmtId="0" fontId="29" fillId="9" borderId="3" xfId="2" applyFont="1" applyFill="1" applyBorder="1" applyAlignment="1">
      <alignment horizontal="center" vertical="center" wrapText="1"/>
    </xf>
    <xf numFmtId="8" fontId="31" fillId="9" borderId="3" xfId="2" applyNumberFormat="1" applyFont="1" applyFill="1" applyBorder="1" applyAlignment="1">
      <alignment horizontal="center" vertical="center" wrapText="1"/>
    </xf>
    <xf numFmtId="8" fontId="32" fillId="9" borderId="30" xfId="2" applyNumberFormat="1" applyFont="1" applyFill="1" applyBorder="1" applyAlignment="1">
      <alignment horizontal="center" vertical="center" wrapText="1"/>
    </xf>
    <xf numFmtId="0" fontId="25" fillId="12" borderId="31" xfId="2" applyFont="1" applyFill="1" applyBorder="1" applyAlignment="1">
      <alignment horizontal="center" vertical="center"/>
    </xf>
    <xf numFmtId="0" fontId="25" fillId="12" borderId="32" xfId="2" applyFont="1" applyFill="1" applyBorder="1" applyAlignment="1">
      <alignment horizontal="center" vertical="center"/>
    </xf>
    <xf numFmtId="0" fontId="25" fillId="12" borderId="33" xfId="2" applyFont="1" applyFill="1" applyBorder="1" applyAlignment="1">
      <alignment horizontal="center" vertical="center"/>
    </xf>
    <xf numFmtId="0" fontId="26" fillId="9" borderId="27" xfId="2" applyFont="1" applyFill="1" applyBorder="1" applyAlignment="1">
      <alignment horizontal="center" vertical="center" wrapText="1"/>
    </xf>
    <xf numFmtId="0" fontId="27" fillId="9" borderId="27" xfId="2" applyFont="1" applyFill="1" applyBorder="1" applyAlignment="1">
      <alignment horizontal="center" vertical="center"/>
    </xf>
    <xf numFmtId="0" fontId="29" fillId="9" borderId="27" xfId="2" applyFont="1" applyFill="1" applyBorder="1" applyAlignment="1">
      <alignment horizontal="center" vertical="center" wrapText="1"/>
    </xf>
    <xf numFmtId="0" fontId="27" fillId="9" borderId="27" xfId="2" applyFont="1" applyFill="1" applyBorder="1" applyAlignment="1">
      <alignment vertical="center" wrapText="1"/>
    </xf>
    <xf numFmtId="0" fontId="26" fillId="9" borderId="28" xfId="2" applyFont="1" applyFill="1" applyBorder="1" applyAlignment="1">
      <alignment horizontal="center" vertical="center" wrapText="1"/>
    </xf>
    <xf numFmtId="9" fontId="33" fillId="9" borderId="30" xfId="2" applyNumberFormat="1" applyFont="1" applyFill="1" applyBorder="1" applyAlignment="1">
      <alignment horizontal="center" vertical="center" wrapText="1"/>
    </xf>
    <xf numFmtId="165" fontId="19" fillId="13" borderId="2" xfId="1" applyFont="1" applyFill="1" applyBorder="1" applyAlignment="1">
      <alignment horizontal="center" vertical="center"/>
    </xf>
    <xf numFmtId="4" fontId="34" fillId="13" borderId="1" xfId="5" applyNumberFormat="1" applyFont="1" applyFill="1" applyBorder="1" applyAlignment="1">
      <alignment horizontal="center" vertical="center"/>
    </xf>
    <xf numFmtId="4" fontId="20" fillId="5" borderId="1" xfId="5" applyNumberFormat="1" applyFont="1" applyFill="1" applyBorder="1" applyAlignment="1">
      <alignment horizontal="center" vertical="center"/>
    </xf>
    <xf numFmtId="0" fontId="9" fillId="3" borderId="0" xfId="2" applyFont="1" applyFill="1" applyAlignment="1">
      <alignment vertical="center"/>
    </xf>
    <xf numFmtId="0" fontId="9" fillId="3" borderId="0" xfId="2" applyFont="1" applyFill="1" applyAlignment="1">
      <alignment horizontal="left" vertical="center"/>
    </xf>
    <xf numFmtId="9" fontId="24" fillId="3" borderId="1" xfId="4" applyFont="1" applyFill="1" applyBorder="1" applyAlignment="1">
      <alignment horizontal="center" vertical="center"/>
    </xf>
    <xf numFmtId="165" fontId="17" fillId="3" borderId="1" xfId="1" applyFont="1" applyFill="1" applyBorder="1" applyAlignment="1">
      <alignment horizontal="center" vertical="center"/>
    </xf>
    <xf numFmtId="0" fontId="35" fillId="0" borderId="0" xfId="0" applyFont="1"/>
    <xf numFmtId="164" fontId="8" fillId="0" borderId="5" xfId="5" applyFont="1" applyBorder="1" applyAlignment="1">
      <alignment horizontal="left" vertical="center"/>
    </xf>
    <xf numFmtId="164" fontId="8" fillId="0" borderId="11" xfId="5" applyFont="1" applyBorder="1" applyAlignment="1">
      <alignment horizontal="left" vertical="center"/>
    </xf>
    <xf numFmtId="164" fontId="8" fillId="0" borderId="12" xfId="5" applyFont="1" applyBorder="1" applyAlignment="1">
      <alignment horizontal="left" vertical="center"/>
    </xf>
    <xf numFmtId="0" fontId="17" fillId="4" borderId="5" xfId="0" applyFont="1" applyFill="1" applyBorder="1" applyAlignment="1">
      <alignment horizontal="center" vertical="center"/>
    </xf>
    <xf numFmtId="164" fontId="9" fillId="3" borderId="11" xfId="5" applyFont="1" applyFill="1" applyBorder="1" applyAlignment="1">
      <alignment vertical="center"/>
    </xf>
    <xf numFmtId="164" fontId="9" fillId="3" borderId="12" xfId="5" applyFont="1" applyFill="1" applyBorder="1" applyAlignment="1">
      <alignment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164" fontId="9" fillId="3" borderId="0" xfId="5" applyFont="1" applyFill="1" applyBorder="1" applyAlignment="1">
      <alignment horizontal="left" vertical="center"/>
    </xf>
    <xf numFmtId="0" fontId="14" fillId="3" borderId="0" xfId="2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16" fontId="9" fillId="3" borderId="0" xfId="2" quotePrefix="1" applyNumberFormat="1" applyFont="1" applyFill="1" applyAlignment="1">
      <alignment horizontal="center" vertical="center" wrapText="1"/>
    </xf>
    <xf numFmtId="166" fontId="14" fillId="3" borderId="0" xfId="2" applyNumberFormat="1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9" fillId="3" borderId="0" xfId="2" applyFont="1" applyFill="1" applyAlignment="1">
      <alignment horizontal="center" vertical="center" wrapText="1"/>
    </xf>
    <xf numFmtId="164" fontId="9" fillId="3" borderId="0" xfId="5" applyFont="1" applyFill="1" applyBorder="1" applyAlignment="1">
      <alignment horizontal="center" vertical="center"/>
    </xf>
    <xf numFmtId="164" fontId="9" fillId="3" borderId="0" xfId="5" applyFont="1" applyFill="1" applyBorder="1" applyAlignment="1">
      <alignment horizontal="left" vertical="center" wrapText="1"/>
    </xf>
  </cellXfs>
  <cellStyles count="6">
    <cellStyle name="Moeda" xfId="1" builtinId="4"/>
    <cellStyle name="Normal" xfId="0" builtinId="0"/>
    <cellStyle name="Normal 2" xfId="2" xr:uid="{00000000-0005-0000-0000-000002000000}"/>
    <cellStyle name="Normal 7" xfId="3" xr:uid="{00000000-0005-0000-0000-000003000000}"/>
    <cellStyle name="Porcentagem" xfId="4" builtinId="5"/>
    <cellStyle name="Vírgula" xfId="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showGridLines="0" topLeftCell="A35" zoomScale="87" zoomScaleNormal="87" workbookViewId="0">
      <selection activeCell="B42" sqref="B42"/>
    </sheetView>
  </sheetViews>
  <sheetFormatPr defaultRowHeight="12.75" x14ac:dyDescent="0.2"/>
  <cols>
    <col min="1" max="1" width="3.5703125" style="8" customWidth="1"/>
    <col min="2" max="2" width="25.7109375" style="8" customWidth="1"/>
    <col min="3" max="3" width="22.42578125" style="8" customWidth="1"/>
    <col min="4" max="4" width="15.85546875" style="8" customWidth="1"/>
    <col min="5" max="5" width="53.5703125" style="8" customWidth="1"/>
    <col min="6" max="6" width="14.5703125" style="8" customWidth="1"/>
    <col min="7" max="7" width="18.42578125" style="8" customWidth="1"/>
    <col min="8" max="8" width="12.7109375" style="8" customWidth="1"/>
    <col min="9" max="9" width="26.5703125" style="8" customWidth="1"/>
    <col min="10" max="10" width="23.42578125" style="8" customWidth="1"/>
    <col min="11" max="11" width="26.7109375" style="8" customWidth="1"/>
    <col min="12" max="12" width="17.140625" style="8" customWidth="1"/>
    <col min="13" max="13" width="11.28515625" style="8" bestFit="1" customWidth="1"/>
    <col min="14" max="14" width="17.28515625" style="8" customWidth="1"/>
    <col min="15" max="16384" width="9.140625" style="8"/>
  </cols>
  <sheetData>
    <row r="1" spans="1:13" ht="15.75" customHeight="1" x14ac:dyDescent="0.2"/>
    <row r="2" spans="1:13" ht="20.100000000000001" customHeight="1" x14ac:dyDescent="0.2">
      <c r="B2" s="7" t="s">
        <v>0</v>
      </c>
      <c r="C2" s="137" t="s">
        <v>1</v>
      </c>
      <c r="D2" s="137"/>
    </row>
    <row r="3" spans="1:13" ht="20.100000000000001" customHeight="1" x14ac:dyDescent="0.2">
      <c r="B3" s="7" t="s">
        <v>2</v>
      </c>
      <c r="C3" s="137" t="s">
        <v>3</v>
      </c>
      <c r="D3" s="137"/>
    </row>
    <row r="4" spans="1:13" ht="20.100000000000001" customHeight="1" x14ac:dyDescent="0.2">
      <c r="B4" s="7" t="s">
        <v>4</v>
      </c>
      <c r="C4" s="138" t="s">
        <v>5</v>
      </c>
      <c r="D4" s="139"/>
    </row>
    <row r="5" spans="1:13" ht="20.100000000000001" customHeight="1" x14ac:dyDescent="0.2">
      <c r="B5" s="7" t="s">
        <v>6</v>
      </c>
      <c r="C5" s="138" t="s">
        <v>7</v>
      </c>
      <c r="D5" s="139"/>
    </row>
    <row r="6" spans="1:13" ht="20.100000000000001" customHeight="1" x14ac:dyDescent="0.2"/>
    <row r="7" spans="1:13" s="10" customFormat="1" ht="21" x14ac:dyDescent="0.2">
      <c r="B7" s="140" t="s">
        <v>70</v>
      </c>
      <c r="C7" s="140"/>
      <c r="D7" s="140"/>
      <c r="E7" s="140"/>
      <c r="F7" s="140"/>
      <c r="G7" s="140"/>
      <c r="H7" s="140"/>
      <c r="I7" s="140"/>
      <c r="J7" s="140"/>
      <c r="K7" s="72"/>
    </row>
    <row r="8" spans="1:13" s="10" customFormat="1" ht="25.5" x14ac:dyDescent="0.2">
      <c r="B8" s="143" t="s">
        <v>9</v>
      </c>
      <c r="C8" s="144"/>
      <c r="D8" s="11" t="s">
        <v>10</v>
      </c>
      <c r="E8" s="11" t="s">
        <v>11</v>
      </c>
      <c r="F8" s="12" t="s">
        <v>12</v>
      </c>
      <c r="G8" s="13" t="s">
        <v>13</v>
      </c>
      <c r="H8" s="14" t="s">
        <v>14</v>
      </c>
      <c r="I8" s="11" t="s">
        <v>15</v>
      </c>
      <c r="J8" s="11" t="s">
        <v>16</v>
      </c>
      <c r="K8" s="73" t="s">
        <v>17</v>
      </c>
    </row>
    <row r="9" spans="1:13" s="10" customFormat="1" ht="15.75" x14ac:dyDescent="0.25">
      <c r="B9" s="141" t="s">
        <v>18</v>
      </c>
      <c r="C9" s="142"/>
      <c r="D9" s="20"/>
      <c r="E9" s="16" t="s">
        <v>19</v>
      </c>
      <c r="F9" s="17" t="s">
        <v>20</v>
      </c>
      <c r="G9" s="18">
        <v>4</v>
      </c>
      <c r="H9" s="62">
        <v>1</v>
      </c>
      <c r="I9" s="19">
        <v>17078.25</v>
      </c>
      <c r="J9" s="65">
        <f>G9*H9*I9</f>
        <v>68313</v>
      </c>
      <c r="K9" s="68">
        <f>J9-J9*20%</f>
        <v>54650.400000000001</v>
      </c>
      <c r="L9" s="28"/>
      <c r="M9" s="29"/>
    </row>
    <row r="10" spans="1:13" s="10" customFormat="1" ht="16.5" customHeight="1" x14ac:dyDescent="0.2">
      <c r="B10" s="46" t="s">
        <v>21</v>
      </c>
      <c r="C10" s="37"/>
      <c r="D10" s="15"/>
      <c r="E10" s="16" t="s">
        <v>22</v>
      </c>
      <c r="F10" s="17" t="s">
        <v>23</v>
      </c>
      <c r="G10" s="45">
        <v>32</v>
      </c>
      <c r="H10" s="60">
        <v>0.25</v>
      </c>
      <c r="I10" s="59">
        <v>15514.83</v>
      </c>
      <c r="J10" s="65">
        <f>I10*H10*G10</f>
        <v>124118.64</v>
      </c>
      <c r="K10" s="66"/>
    </row>
    <row r="11" spans="1:13" s="10" customFormat="1" ht="16.5" customHeight="1" x14ac:dyDescent="0.2">
      <c r="B11" s="36" t="s">
        <v>24</v>
      </c>
      <c r="C11" s="37"/>
      <c r="D11" s="15"/>
      <c r="E11" s="16" t="s">
        <v>25</v>
      </c>
      <c r="F11" s="35" t="s">
        <v>23</v>
      </c>
      <c r="G11" s="44">
        <v>4</v>
      </c>
      <c r="H11" s="60">
        <v>0.25</v>
      </c>
      <c r="I11" s="19">
        <v>6164</v>
      </c>
      <c r="J11" s="65">
        <f>G11*H11*I11</f>
        <v>6164</v>
      </c>
      <c r="K11" s="66"/>
    </row>
    <row r="12" spans="1:13" s="1" customFormat="1" ht="15.75" customHeight="1" x14ac:dyDescent="0.2">
      <c r="A12" s="22"/>
      <c r="B12" s="141" t="s">
        <v>26</v>
      </c>
      <c r="C12" s="142"/>
      <c r="D12" s="15"/>
      <c r="E12" s="16" t="s">
        <v>25</v>
      </c>
      <c r="F12" s="35" t="s">
        <v>23</v>
      </c>
      <c r="G12" s="44">
        <v>4</v>
      </c>
      <c r="H12" s="60">
        <v>0.25</v>
      </c>
      <c r="I12" s="19">
        <v>9211</v>
      </c>
      <c r="J12" s="65">
        <f>G12*H12*I12</f>
        <v>9211</v>
      </c>
      <c r="K12" s="67"/>
    </row>
    <row r="13" spans="1:13" s="1" customFormat="1" ht="17.25" customHeight="1" x14ac:dyDescent="0.2">
      <c r="A13" s="22"/>
      <c r="B13" s="141" t="s">
        <v>27</v>
      </c>
      <c r="C13" s="142"/>
      <c r="D13" s="15"/>
      <c r="E13" s="16" t="s">
        <v>25</v>
      </c>
      <c r="F13" s="35" t="s">
        <v>23</v>
      </c>
      <c r="G13" s="44">
        <v>4</v>
      </c>
      <c r="H13" s="60">
        <v>0.25</v>
      </c>
      <c r="I13" s="19">
        <v>7134</v>
      </c>
      <c r="J13" s="65">
        <f>G13*H13*I13</f>
        <v>7134</v>
      </c>
      <c r="K13" s="67"/>
    </row>
    <row r="14" spans="1:13" s="1" customFormat="1" ht="17.25" customHeight="1" x14ac:dyDescent="0.2">
      <c r="A14" s="22"/>
      <c r="B14" s="141" t="s">
        <v>28</v>
      </c>
      <c r="C14" s="142"/>
      <c r="D14" s="15"/>
      <c r="E14" s="16" t="s">
        <v>25</v>
      </c>
      <c r="F14" s="35" t="s">
        <v>23</v>
      </c>
      <c r="G14" s="44">
        <v>4</v>
      </c>
      <c r="H14" s="60">
        <v>0.25</v>
      </c>
      <c r="I14" s="19">
        <v>6506</v>
      </c>
      <c r="J14" s="65">
        <f>G14*H14*I14</f>
        <v>6506</v>
      </c>
      <c r="K14" s="67"/>
    </row>
    <row r="15" spans="1:13" s="1" customFormat="1" ht="17.25" customHeight="1" x14ac:dyDescent="0.2">
      <c r="A15" s="22"/>
      <c r="B15" s="141" t="s">
        <v>28</v>
      </c>
      <c r="C15" s="142"/>
      <c r="D15" s="15"/>
      <c r="E15" s="16" t="s">
        <v>29</v>
      </c>
      <c r="F15" s="35">
        <v>5</v>
      </c>
      <c r="G15" s="44">
        <v>4</v>
      </c>
      <c r="H15" s="35">
        <v>0.375</v>
      </c>
      <c r="I15" s="19">
        <v>6506</v>
      </c>
      <c r="J15" s="65">
        <f>G15*H15*I15</f>
        <v>9759</v>
      </c>
      <c r="K15" s="67"/>
    </row>
    <row r="16" spans="1:13" s="1" customFormat="1" ht="17.25" customHeight="1" x14ac:dyDescent="0.2">
      <c r="A16" s="22"/>
      <c r="B16" s="46" t="s">
        <v>21</v>
      </c>
      <c r="C16" s="47"/>
      <c r="D16" s="15"/>
      <c r="E16" s="16" t="s">
        <v>30</v>
      </c>
      <c r="F16" s="35" t="s">
        <v>31</v>
      </c>
      <c r="G16" s="63">
        <v>30</v>
      </c>
      <c r="H16" s="61">
        <v>1</v>
      </c>
      <c r="I16" s="59">
        <v>15514.83</v>
      </c>
      <c r="J16" s="65">
        <f>I16*H16*G16</f>
        <v>465444.9</v>
      </c>
      <c r="K16" s="67"/>
    </row>
    <row r="17" spans="1:14" s="1" customFormat="1" ht="21.75" customHeight="1" x14ac:dyDescent="0.35">
      <c r="A17" s="22"/>
      <c r="B17" s="48"/>
      <c r="C17" s="49"/>
      <c r="D17" s="50"/>
      <c r="E17" s="51"/>
      <c r="F17" s="52"/>
      <c r="G17" s="64">
        <f>SUM(G9:G16)</f>
        <v>86</v>
      </c>
      <c r="H17" s="53"/>
      <c r="I17" s="54"/>
      <c r="J17" s="30">
        <f>SUM(J9:J16)</f>
        <v>696650.54</v>
      </c>
      <c r="K17" s="83">
        <f>SUM(K9)</f>
        <v>54650.400000000001</v>
      </c>
    </row>
    <row r="18" spans="1:14" s="10" customFormat="1" ht="29.25" customHeight="1" x14ac:dyDescent="0.25">
      <c r="B18" s="26"/>
      <c r="C18" s="26"/>
      <c r="D18" s="15"/>
      <c r="E18" s="27"/>
      <c r="F18" s="23"/>
      <c r="G18" s="21"/>
      <c r="H18" s="21"/>
      <c r="I18" s="55" t="s">
        <v>32</v>
      </c>
      <c r="J18" s="87">
        <v>0.75</v>
      </c>
      <c r="K18" s="71" t="s">
        <v>33</v>
      </c>
    </row>
    <row r="19" spans="1:14" s="10" customFormat="1" ht="25.5" customHeight="1" x14ac:dyDescent="0.25">
      <c r="B19" s="26"/>
      <c r="C19" s="26"/>
      <c r="D19" s="15"/>
      <c r="E19" s="27"/>
      <c r="F19" s="23"/>
      <c r="G19" s="21"/>
      <c r="H19" s="21"/>
      <c r="I19" s="131" t="s">
        <v>34</v>
      </c>
      <c r="J19" s="88">
        <f>J17-J17*J18</f>
        <v>174162.63500000001</v>
      </c>
      <c r="K19" s="69">
        <f>K17-K17*J18</f>
        <v>13662.599999999999</v>
      </c>
    </row>
    <row r="20" spans="1:14" s="10" customFormat="1" ht="23.25" customHeight="1" x14ac:dyDescent="0.25">
      <c r="B20" s="85" t="s">
        <v>37</v>
      </c>
      <c r="C20" s="85"/>
      <c r="D20" s="85"/>
      <c r="E20" s="27"/>
      <c r="F20" s="23"/>
      <c r="G20" s="21"/>
      <c r="H20" s="21"/>
      <c r="I20" s="130" t="s">
        <v>69</v>
      </c>
      <c r="J20" s="129">
        <f>J19+N36</f>
        <v>182372.63500000001</v>
      </c>
    </row>
    <row r="31" spans="1:14" ht="6.75" customHeight="1" thickBot="1" x14ac:dyDescent="0.25"/>
    <row r="32" spans="1:14" ht="23.25" customHeight="1" x14ac:dyDescent="0.2">
      <c r="B32" s="89"/>
      <c r="C32" s="90" t="s">
        <v>38</v>
      </c>
      <c r="D32" s="90"/>
      <c r="E32" s="90"/>
      <c r="F32" s="90"/>
      <c r="G32" s="90"/>
      <c r="H32" s="90"/>
      <c r="I32" s="90"/>
      <c r="J32" s="90"/>
      <c r="K32" s="90"/>
      <c r="L32" s="90"/>
      <c r="M32" s="91"/>
      <c r="N32" s="91"/>
    </row>
    <row r="33" spans="2:14" ht="36" customHeight="1" thickBot="1" x14ac:dyDescent="0.25">
      <c r="B33" s="92" t="s">
        <v>39</v>
      </c>
      <c r="C33" s="93" t="s">
        <v>40</v>
      </c>
      <c r="D33" s="94" t="s">
        <v>41</v>
      </c>
      <c r="E33" s="93" t="s">
        <v>42</v>
      </c>
      <c r="F33" s="95" t="s">
        <v>43</v>
      </c>
      <c r="G33" s="96"/>
      <c r="H33" s="93" t="s">
        <v>44</v>
      </c>
      <c r="I33" s="93" t="s">
        <v>45</v>
      </c>
      <c r="J33" s="95" t="s">
        <v>46</v>
      </c>
      <c r="K33" s="96"/>
      <c r="L33" s="93" t="s">
        <v>47</v>
      </c>
      <c r="M33" s="97" t="s">
        <v>48</v>
      </c>
      <c r="N33" s="97" t="s">
        <v>49</v>
      </c>
    </row>
    <row r="34" spans="2:14" ht="43.5" customHeight="1" x14ac:dyDescent="0.2">
      <c r="B34" s="98" t="s">
        <v>50</v>
      </c>
      <c r="C34" s="99" t="s">
        <v>51</v>
      </c>
      <c r="D34" s="99" t="s">
        <v>52</v>
      </c>
      <c r="E34" s="99" t="s">
        <v>53</v>
      </c>
      <c r="F34" s="100">
        <v>3</v>
      </c>
      <c r="G34" s="100" t="s">
        <v>54</v>
      </c>
      <c r="H34" s="101">
        <v>40000</v>
      </c>
      <c r="I34" s="102" t="s">
        <v>55</v>
      </c>
      <c r="J34" s="103">
        <v>21</v>
      </c>
      <c r="K34" s="99" t="s">
        <v>56</v>
      </c>
      <c r="L34" s="103">
        <v>840</v>
      </c>
      <c r="M34" s="104"/>
      <c r="N34" s="104">
        <v>840</v>
      </c>
    </row>
    <row r="35" spans="2:14" ht="48" thickBot="1" x14ac:dyDescent="0.25">
      <c r="B35" s="105" t="s">
        <v>57</v>
      </c>
      <c r="C35" s="106" t="s">
        <v>58</v>
      </c>
      <c r="D35" s="106" t="s">
        <v>59</v>
      </c>
      <c r="E35" s="106" t="s">
        <v>60</v>
      </c>
      <c r="F35" s="107">
        <v>1</v>
      </c>
      <c r="G35" s="106" t="s">
        <v>61</v>
      </c>
      <c r="H35" s="108">
        <v>200000</v>
      </c>
      <c r="I35" s="109" t="s">
        <v>62</v>
      </c>
      <c r="J35" s="110">
        <v>32000</v>
      </c>
      <c r="K35" s="106" t="s">
        <v>63</v>
      </c>
      <c r="L35" s="110">
        <v>32000</v>
      </c>
      <c r="M35" s="111"/>
      <c r="N35" s="111">
        <v>32000</v>
      </c>
    </row>
    <row r="36" spans="2:14" ht="21" x14ac:dyDescent="0.2">
      <c r="B36" s="112" t="s">
        <v>64</v>
      </c>
      <c r="C36" s="113"/>
      <c r="D36" s="114"/>
      <c r="E36" s="113"/>
      <c r="F36" s="115"/>
      <c r="G36" s="114"/>
      <c r="H36" s="116">
        <v>240000</v>
      </c>
      <c r="I36" s="117"/>
      <c r="J36" s="114"/>
      <c r="K36" s="117"/>
      <c r="L36" s="118">
        <v>32840</v>
      </c>
      <c r="M36" s="128">
        <v>0.75</v>
      </c>
      <c r="N36" s="119">
        <v>8210</v>
      </c>
    </row>
    <row r="37" spans="2:14" ht="29.25" customHeight="1" thickBot="1" x14ac:dyDescent="0.25">
      <c r="B37" s="120" t="s">
        <v>65</v>
      </c>
      <c r="C37" s="121"/>
      <c r="D37" s="121"/>
      <c r="E37" s="122"/>
      <c r="F37" s="123"/>
      <c r="G37" s="124"/>
      <c r="H37" s="123" t="s">
        <v>66</v>
      </c>
      <c r="I37" s="125"/>
      <c r="J37" s="124"/>
      <c r="K37" s="126"/>
      <c r="L37" s="123" t="s">
        <v>67</v>
      </c>
      <c r="M37" s="127"/>
      <c r="N37" s="127" t="s">
        <v>68</v>
      </c>
    </row>
    <row r="42" spans="2:14" ht="15.75" x14ac:dyDescent="0.25">
      <c r="B42" s="136" t="s">
        <v>72</v>
      </c>
    </row>
  </sheetData>
  <mergeCells count="11">
    <mergeCell ref="B15:C15"/>
    <mergeCell ref="B13:C13"/>
    <mergeCell ref="B8:C8"/>
    <mergeCell ref="B9:C9"/>
    <mergeCell ref="B12:C12"/>
    <mergeCell ref="B14:C14"/>
    <mergeCell ref="C2:D2"/>
    <mergeCell ref="C3:D3"/>
    <mergeCell ref="C4:D4"/>
    <mergeCell ref="C5:D5"/>
    <mergeCell ref="B7:J7"/>
  </mergeCells>
  <pageMargins left="0.51181102362204722" right="0.51181102362204722" top="0.78740157480314965" bottom="0.78740157480314965" header="0.31496062992125984" footer="0.31496062992125984"/>
  <pageSetup scale="48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8"/>
  <sheetViews>
    <sheetView showGridLines="0" topLeftCell="A11" zoomScale="87" zoomScaleNormal="87" workbookViewId="0">
      <selection activeCell="B21" sqref="B21"/>
    </sheetView>
  </sheetViews>
  <sheetFormatPr defaultRowHeight="12.75" x14ac:dyDescent="0.2"/>
  <cols>
    <col min="1" max="1" width="3.5703125" style="8" customWidth="1"/>
    <col min="2" max="2" width="25.7109375" style="8" customWidth="1"/>
    <col min="3" max="3" width="22.42578125" style="8" customWidth="1"/>
    <col min="4" max="4" width="15.85546875" style="8" customWidth="1"/>
    <col min="5" max="5" width="53.5703125" style="8" customWidth="1"/>
    <col min="6" max="6" width="14.5703125" style="8" customWidth="1"/>
    <col min="7" max="7" width="18.42578125" style="8" customWidth="1"/>
    <col min="8" max="8" width="12.7109375" style="8" customWidth="1"/>
    <col min="9" max="9" width="25.7109375" style="8" customWidth="1"/>
    <col min="10" max="10" width="23.42578125" style="8" customWidth="1"/>
    <col min="11" max="11" width="29.140625" style="8" customWidth="1"/>
    <col min="12" max="12" width="17.140625" style="8" customWidth="1"/>
    <col min="13" max="13" width="11.28515625" style="8" bestFit="1" customWidth="1"/>
    <col min="14" max="16384" width="9.140625" style="8"/>
  </cols>
  <sheetData>
    <row r="1" spans="1:13" ht="15.75" customHeight="1" x14ac:dyDescent="0.2"/>
    <row r="2" spans="1:13" ht="20.100000000000001" customHeight="1" x14ac:dyDescent="0.2">
      <c r="B2" s="7" t="s">
        <v>0</v>
      </c>
      <c r="C2" s="137" t="s">
        <v>1</v>
      </c>
      <c r="D2" s="137"/>
    </row>
    <row r="3" spans="1:13" ht="20.100000000000001" customHeight="1" x14ac:dyDescent="0.2">
      <c r="B3" s="7" t="s">
        <v>2</v>
      </c>
      <c r="C3" s="137" t="s">
        <v>3</v>
      </c>
      <c r="D3" s="137"/>
    </row>
    <row r="4" spans="1:13" ht="20.100000000000001" customHeight="1" x14ac:dyDescent="0.2">
      <c r="B4" s="7" t="s">
        <v>4</v>
      </c>
      <c r="C4" s="138" t="s">
        <v>5</v>
      </c>
      <c r="D4" s="139"/>
    </row>
    <row r="5" spans="1:13" ht="20.100000000000001" customHeight="1" x14ac:dyDescent="0.2">
      <c r="B5" s="7" t="s">
        <v>6</v>
      </c>
      <c r="C5" s="138" t="s">
        <v>7</v>
      </c>
      <c r="D5" s="139"/>
    </row>
    <row r="6" spans="1:13" ht="20.100000000000001" customHeight="1" x14ac:dyDescent="0.2"/>
    <row r="7" spans="1:13" s="10" customFormat="1" ht="21" x14ac:dyDescent="0.2">
      <c r="B7" s="140" t="s">
        <v>70</v>
      </c>
      <c r="C7" s="140"/>
      <c r="D7" s="140"/>
      <c r="E7" s="140"/>
      <c r="F7" s="140"/>
      <c r="G7" s="140"/>
      <c r="H7" s="140"/>
      <c r="I7" s="140"/>
      <c r="J7" s="140"/>
      <c r="K7" s="72"/>
    </row>
    <row r="8" spans="1:13" s="10" customFormat="1" ht="25.5" x14ac:dyDescent="0.2">
      <c r="B8" s="143" t="s">
        <v>9</v>
      </c>
      <c r="C8" s="144"/>
      <c r="D8" s="11" t="s">
        <v>10</v>
      </c>
      <c r="E8" s="11" t="s">
        <v>11</v>
      </c>
      <c r="F8" s="12" t="s">
        <v>12</v>
      </c>
      <c r="G8" s="13" t="s">
        <v>13</v>
      </c>
      <c r="H8" s="14" t="s">
        <v>14</v>
      </c>
      <c r="I8" s="11" t="s">
        <v>15</v>
      </c>
      <c r="J8" s="11" t="s">
        <v>16</v>
      </c>
      <c r="K8" s="73" t="s">
        <v>17</v>
      </c>
    </row>
    <row r="9" spans="1:13" s="10" customFormat="1" ht="15.75" x14ac:dyDescent="0.25">
      <c r="B9" s="141" t="s">
        <v>18</v>
      </c>
      <c r="C9" s="142"/>
      <c r="D9" s="20"/>
      <c r="E9" s="16" t="s">
        <v>19</v>
      </c>
      <c r="F9" s="17" t="s">
        <v>20</v>
      </c>
      <c r="G9" s="18">
        <v>2</v>
      </c>
      <c r="H9" s="62">
        <v>1</v>
      </c>
      <c r="I9" s="19">
        <v>17078.25</v>
      </c>
      <c r="J9" s="19">
        <f>G9*H9*I9</f>
        <v>34156.5</v>
      </c>
      <c r="K9" s="68">
        <f>J9-J9*20%</f>
        <v>27325.200000000001</v>
      </c>
      <c r="L9" s="28"/>
      <c r="M9" s="29"/>
    </row>
    <row r="10" spans="1:13" s="10" customFormat="1" ht="16.5" customHeight="1" x14ac:dyDescent="0.2">
      <c r="B10" s="36" t="s">
        <v>21</v>
      </c>
      <c r="C10" s="37"/>
      <c r="D10" s="15"/>
      <c r="E10" s="16" t="s">
        <v>22</v>
      </c>
      <c r="F10" s="17" t="s">
        <v>23</v>
      </c>
      <c r="G10" s="45">
        <v>20</v>
      </c>
      <c r="H10" s="60">
        <v>0.25</v>
      </c>
      <c r="I10" s="59">
        <v>15514.83</v>
      </c>
      <c r="J10" s="19">
        <f>I10*H10*G10</f>
        <v>77574.149999999994</v>
      </c>
      <c r="K10" s="66"/>
    </row>
    <row r="11" spans="1:13" s="10" customFormat="1" ht="16.5" customHeight="1" x14ac:dyDescent="0.2">
      <c r="B11" s="36" t="s">
        <v>24</v>
      </c>
      <c r="C11" s="37"/>
      <c r="D11" s="15"/>
      <c r="E11" s="16" t="s">
        <v>25</v>
      </c>
      <c r="F11" s="35" t="s">
        <v>23</v>
      </c>
      <c r="G11" s="44">
        <v>4</v>
      </c>
      <c r="H11" s="60">
        <v>0.25</v>
      </c>
      <c r="I11" s="19">
        <v>6164</v>
      </c>
      <c r="J11" s="19">
        <f>G11*H11*I11</f>
        <v>6164</v>
      </c>
      <c r="K11" s="66"/>
    </row>
    <row r="12" spans="1:13" s="1" customFormat="1" ht="15.75" customHeight="1" x14ac:dyDescent="0.2">
      <c r="A12" s="22"/>
      <c r="B12" s="141" t="s">
        <v>26</v>
      </c>
      <c r="C12" s="142"/>
      <c r="D12" s="15"/>
      <c r="E12" s="16" t="s">
        <v>25</v>
      </c>
      <c r="F12" s="35" t="s">
        <v>23</v>
      </c>
      <c r="G12" s="44">
        <v>4</v>
      </c>
      <c r="H12" s="60">
        <v>0.25</v>
      </c>
      <c r="I12" s="19">
        <v>9211</v>
      </c>
      <c r="J12" s="19">
        <f>G12*H12*I12</f>
        <v>9211</v>
      </c>
      <c r="K12" s="67"/>
    </row>
    <row r="13" spans="1:13" s="1" customFormat="1" ht="17.25" customHeight="1" x14ac:dyDescent="0.2">
      <c r="A13" s="22"/>
      <c r="B13" s="141" t="s">
        <v>27</v>
      </c>
      <c r="C13" s="142"/>
      <c r="D13" s="15"/>
      <c r="E13" s="16" t="s">
        <v>25</v>
      </c>
      <c r="F13" s="35" t="s">
        <v>23</v>
      </c>
      <c r="G13" s="44">
        <v>4</v>
      </c>
      <c r="H13" s="60">
        <v>0.25</v>
      </c>
      <c r="I13" s="19">
        <v>7134</v>
      </c>
      <c r="J13" s="65">
        <f>G13*H13*I13</f>
        <v>7134</v>
      </c>
      <c r="K13" s="67"/>
    </row>
    <row r="14" spans="1:13" s="1" customFormat="1" ht="17.25" customHeight="1" x14ac:dyDescent="0.2">
      <c r="A14" s="22"/>
      <c r="B14" s="141" t="s">
        <v>28</v>
      </c>
      <c r="C14" s="142"/>
      <c r="D14" s="15"/>
      <c r="E14" s="16" t="s">
        <v>25</v>
      </c>
      <c r="F14" s="35" t="s">
        <v>23</v>
      </c>
      <c r="G14" s="44">
        <v>4</v>
      </c>
      <c r="H14" s="60">
        <v>0.25</v>
      </c>
      <c r="I14" s="19">
        <v>7134</v>
      </c>
      <c r="J14" s="65">
        <f>G14*H14*I14</f>
        <v>7134</v>
      </c>
      <c r="K14" s="67"/>
    </row>
    <row r="15" spans="1:13" s="1" customFormat="1" ht="17.25" customHeight="1" x14ac:dyDescent="0.2">
      <c r="A15" s="22"/>
      <c r="B15" s="141" t="s">
        <v>28</v>
      </c>
      <c r="C15" s="142"/>
      <c r="D15" s="15"/>
      <c r="E15" s="16" t="s">
        <v>29</v>
      </c>
      <c r="F15" s="35">
        <v>5</v>
      </c>
      <c r="G15" s="44">
        <v>4</v>
      </c>
      <c r="H15" s="35">
        <v>0.375</v>
      </c>
      <c r="I15" s="19">
        <v>7134</v>
      </c>
      <c r="J15" s="65">
        <f>G15*H15*I15</f>
        <v>10701</v>
      </c>
      <c r="K15" s="67"/>
    </row>
    <row r="16" spans="1:13" s="1" customFormat="1" ht="17.25" customHeight="1" x14ac:dyDescent="0.2">
      <c r="A16" s="22"/>
      <c r="B16" s="36" t="s">
        <v>21</v>
      </c>
      <c r="C16" s="47"/>
      <c r="D16" s="15"/>
      <c r="E16" s="16" t="s">
        <v>30</v>
      </c>
      <c r="F16" s="35" t="s">
        <v>31</v>
      </c>
      <c r="G16" s="63">
        <v>22</v>
      </c>
      <c r="H16" s="61">
        <v>1</v>
      </c>
      <c r="I16" s="59">
        <v>15514.83</v>
      </c>
      <c r="J16" s="65">
        <f>I16*H16*G16</f>
        <v>341326.26</v>
      </c>
      <c r="K16" s="67"/>
    </row>
    <row r="17" spans="1:12" s="1" customFormat="1" ht="23.25" customHeight="1" x14ac:dyDescent="0.35">
      <c r="A17" s="22"/>
      <c r="B17" s="48"/>
      <c r="C17" s="49"/>
      <c r="D17" s="50"/>
      <c r="E17" s="51"/>
      <c r="F17" s="52"/>
      <c r="G17" s="64">
        <f>SUM(G9:G16)</f>
        <v>64</v>
      </c>
      <c r="H17" s="53"/>
      <c r="I17" s="54"/>
      <c r="J17" s="30">
        <f>SUM(J9:J16)</f>
        <v>493400.91000000003</v>
      </c>
      <c r="K17" s="70">
        <f>SUM(K9)</f>
        <v>27325.200000000001</v>
      </c>
    </row>
    <row r="18" spans="1:12" s="10" customFormat="1" ht="25.5" customHeight="1" x14ac:dyDescent="0.25">
      <c r="B18" s="26"/>
      <c r="C18" s="26"/>
      <c r="D18" s="15"/>
      <c r="E18" s="27"/>
      <c r="F18" s="23"/>
      <c r="G18" s="21"/>
      <c r="H18" s="21"/>
      <c r="I18" s="55" t="s">
        <v>32</v>
      </c>
      <c r="J18" s="86">
        <v>0.7</v>
      </c>
      <c r="K18" s="71" t="s">
        <v>33</v>
      </c>
    </row>
    <row r="19" spans="1:12" s="10" customFormat="1" ht="28.5" customHeight="1" x14ac:dyDescent="0.25">
      <c r="B19" s="26"/>
      <c r="C19" s="26"/>
      <c r="D19" s="15"/>
      <c r="E19" s="27"/>
      <c r="F19" s="23"/>
      <c r="G19" s="21"/>
      <c r="H19" s="21"/>
      <c r="I19" s="56" t="s">
        <v>34</v>
      </c>
      <c r="J19" s="88">
        <f>J17-J17*J18</f>
        <v>148020.27300000004</v>
      </c>
      <c r="K19" s="69">
        <f>K17-K17*J18</f>
        <v>8197.5600000000013</v>
      </c>
    </row>
    <row r="20" spans="1:12" s="10" customFormat="1" ht="40.5" customHeight="1" x14ac:dyDescent="0.25">
      <c r="B20" s="85" t="s">
        <v>35</v>
      </c>
      <c r="C20" s="85"/>
      <c r="D20" s="84"/>
      <c r="E20" s="133"/>
      <c r="F20" s="23"/>
      <c r="G20" s="21"/>
      <c r="H20" s="21"/>
      <c r="I20" s="58"/>
      <c r="J20" s="57"/>
    </row>
    <row r="21" spans="1:12" s="10" customFormat="1" ht="15.75" x14ac:dyDescent="0.25">
      <c r="B21" s="136" t="s">
        <v>72</v>
      </c>
      <c r="C21" s="26"/>
      <c r="D21" s="15"/>
      <c r="E21" s="27"/>
      <c r="F21" s="23"/>
      <c r="G21" s="21"/>
      <c r="H21" s="21"/>
      <c r="I21" s="58"/>
      <c r="J21" s="57"/>
    </row>
    <row r="22" spans="1:12" s="3" customFormat="1" ht="19.5" customHeight="1" x14ac:dyDescent="0.2">
      <c r="G22" s="4"/>
      <c r="H22" s="4"/>
      <c r="I22" s="2"/>
      <c r="J22" s="5"/>
      <c r="L22" s="6"/>
    </row>
    <row r="23" spans="1:12" s="2" customFormat="1" ht="17.25" hidden="1" x14ac:dyDescent="0.2">
      <c r="A23" s="151"/>
      <c r="B23" s="151"/>
      <c r="C23" s="39"/>
      <c r="D23" s="39"/>
      <c r="E23" s="39"/>
      <c r="F23" s="40"/>
      <c r="G23" s="41"/>
      <c r="H23" s="42"/>
      <c r="I23" s="39"/>
      <c r="J23" s="39"/>
      <c r="L23" s="3"/>
    </row>
    <row r="24" spans="1:12" s="2" customFormat="1" ht="15.75" hidden="1" x14ac:dyDescent="0.25">
      <c r="A24" s="145"/>
      <c r="B24" s="145"/>
      <c r="C24" s="145"/>
      <c r="D24" s="148"/>
      <c r="E24" s="152"/>
      <c r="F24" s="23"/>
      <c r="G24" s="34"/>
      <c r="H24" s="21"/>
      <c r="I24" s="24"/>
      <c r="J24" s="25"/>
    </row>
    <row r="25" spans="1:12" s="2" customFormat="1" ht="15.75" hidden="1" x14ac:dyDescent="0.25">
      <c r="A25" s="145"/>
      <c r="B25" s="145"/>
      <c r="C25" s="145"/>
      <c r="D25" s="148"/>
      <c r="E25" s="152"/>
      <c r="F25" s="23"/>
      <c r="G25" s="34"/>
      <c r="H25" s="21"/>
      <c r="I25" s="24"/>
      <c r="J25" s="25"/>
    </row>
    <row r="26" spans="1:12" s="2" customFormat="1" ht="15.75" hidden="1" x14ac:dyDescent="0.25">
      <c r="A26" s="145"/>
      <c r="B26" s="145"/>
      <c r="C26" s="145"/>
      <c r="D26" s="148"/>
      <c r="E26" s="152"/>
      <c r="F26" s="23"/>
      <c r="G26" s="34"/>
      <c r="H26" s="21"/>
      <c r="I26" s="24"/>
      <c r="J26" s="25"/>
    </row>
    <row r="27" spans="1:12" ht="15.75" hidden="1" x14ac:dyDescent="0.25">
      <c r="A27" s="145"/>
      <c r="B27" s="145"/>
      <c r="C27" s="145"/>
      <c r="D27" s="148"/>
      <c r="E27" s="152"/>
      <c r="F27" s="23"/>
      <c r="G27" s="34"/>
      <c r="H27" s="21"/>
      <c r="I27" s="24"/>
      <c r="J27" s="25"/>
      <c r="L27" s="2"/>
    </row>
    <row r="28" spans="1:12" ht="15.75" hidden="1" x14ac:dyDescent="0.25">
      <c r="A28" s="145"/>
      <c r="B28" s="145"/>
      <c r="C28" s="145"/>
      <c r="D28" s="148"/>
      <c r="E28" s="152"/>
      <c r="F28" s="23"/>
      <c r="G28" s="34"/>
      <c r="H28" s="21"/>
      <c r="I28" s="24"/>
      <c r="J28" s="25"/>
    </row>
    <row r="29" spans="1:12" ht="15.75" hidden="1" x14ac:dyDescent="0.25">
      <c r="A29" s="145"/>
      <c r="B29" s="145"/>
      <c r="C29" s="145"/>
      <c r="D29" s="148"/>
      <c r="E29" s="152"/>
      <c r="F29" s="23"/>
      <c r="G29" s="34"/>
      <c r="H29" s="21"/>
      <c r="I29" s="24"/>
      <c r="J29" s="25"/>
    </row>
    <row r="30" spans="1:12" ht="15.75" hidden="1" x14ac:dyDescent="0.25">
      <c r="A30" s="145"/>
      <c r="B30" s="145"/>
      <c r="C30" s="145"/>
      <c r="D30" s="148"/>
      <c r="E30" s="152"/>
      <c r="F30" s="23"/>
      <c r="G30" s="34"/>
      <c r="H30" s="21"/>
      <c r="I30" s="24"/>
      <c r="J30" s="25"/>
    </row>
    <row r="31" spans="1:12" ht="15.75" hidden="1" x14ac:dyDescent="0.25">
      <c r="A31" s="145"/>
      <c r="B31" s="145"/>
      <c r="C31" s="145"/>
      <c r="D31" s="148"/>
      <c r="E31" s="152"/>
      <c r="F31" s="23"/>
      <c r="G31" s="34"/>
      <c r="H31" s="21"/>
      <c r="I31" s="24"/>
      <c r="J31" s="25"/>
    </row>
    <row r="32" spans="1:12" ht="15.75" hidden="1" x14ac:dyDescent="0.25">
      <c r="A32" s="153"/>
      <c r="B32" s="153"/>
      <c r="C32" s="153"/>
      <c r="D32" s="148"/>
      <c r="E32" s="152"/>
      <c r="F32" s="23"/>
      <c r="G32" s="34"/>
      <c r="H32" s="21"/>
      <c r="I32" s="24"/>
      <c r="J32" s="25"/>
    </row>
    <row r="33" spans="1:10" ht="27" hidden="1" customHeight="1" x14ac:dyDescent="0.2">
      <c r="A33" s="10"/>
      <c r="B33" s="146"/>
      <c r="C33" s="146"/>
      <c r="D33" s="146"/>
      <c r="E33" s="146"/>
      <c r="F33" s="146"/>
      <c r="G33" s="31"/>
      <c r="H33" s="149"/>
      <c r="I33" s="149"/>
      <c r="J33" s="33"/>
    </row>
    <row r="34" spans="1:10" ht="27" customHeight="1" x14ac:dyDescent="0.2">
      <c r="A34" s="10"/>
      <c r="B34" s="150"/>
      <c r="C34" s="150"/>
      <c r="D34" s="150"/>
      <c r="E34" s="150"/>
      <c r="F34" s="150"/>
      <c r="G34" s="150"/>
      <c r="H34" s="150"/>
      <c r="I34" s="150"/>
      <c r="J34" s="150"/>
    </row>
    <row r="35" spans="1:10" ht="31.5" customHeight="1" x14ac:dyDescent="0.2">
      <c r="A35" s="38"/>
      <c r="B35" s="147"/>
      <c r="C35" s="147"/>
      <c r="D35" s="147"/>
      <c r="E35" s="147"/>
      <c r="F35" s="40"/>
      <c r="G35" s="41"/>
      <c r="H35" s="42"/>
      <c r="I35" s="39"/>
      <c r="J35" s="39"/>
    </row>
    <row r="36" spans="1:10" ht="15.75" x14ac:dyDescent="0.2">
      <c r="A36" s="38"/>
      <c r="B36" s="145"/>
      <c r="C36" s="145"/>
      <c r="D36" s="148"/>
      <c r="E36" s="132"/>
      <c r="F36" s="40"/>
      <c r="G36" s="41"/>
      <c r="H36" s="43"/>
      <c r="I36" s="24"/>
      <c r="J36" s="25"/>
    </row>
    <row r="37" spans="1:10" ht="15.75" x14ac:dyDescent="0.2">
      <c r="A37" s="38"/>
      <c r="B37" s="145"/>
      <c r="C37" s="145"/>
      <c r="D37" s="148"/>
      <c r="E37" s="132"/>
      <c r="F37" s="23"/>
      <c r="G37" s="23"/>
      <c r="H37" s="43"/>
      <c r="I37" s="24"/>
      <c r="J37" s="25"/>
    </row>
    <row r="38" spans="1:10" ht="15.75" x14ac:dyDescent="0.2">
      <c r="A38" s="38"/>
      <c r="B38" s="145"/>
      <c r="C38" s="145"/>
      <c r="D38" s="148"/>
      <c r="E38" s="132"/>
      <c r="F38" s="23"/>
      <c r="G38" s="23"/>
      <c r="H38" s="43"/>
      <c r="I38" s="24"/>
      <c r="J38" s="25"/>
    </row>
    <row r="39" spans="1:10" ht="15.75" x14ac:dyDescent="0.2">
      <c r="A39" s="10"/>
      <c r="B39" s="145"/>
      <c r="C39" s="145"/>
      <c r="D39" s="148"/>
      <c r="E39" s="132"/>
      <c r="F39" s="23"/>
      <c r="G39" s="23"/>
      <c r="H39" s="43"/>
      <c r="I39" s="24"/>
      <c r="J39" s="25"/>
    </row>
    <row r="40" spans="1:10" ht="15.75" x14ac:dyDescent="0.2">
      <c r="A40" s="10"/>
      <c r="B40" s="145"/>
      <c r="C40" s="145"/>
      <c r="D40" s="148"/>
      <c r="E40" s="132"/>
      <c r="F40" s="23"/>
      <c r="G40" s="23"/>
      <c r="H40" s="43"/>
      <c r="I40" s="24"/>
      <c r="J40" s="25"/>
    </row>
    <row r="41" spans="1:10" ht="15.75" x14ac:dyDescent="0.2">
      <c r="A41" s="10"/>
      <c r="B41" s="145"/>
      <c r="C41" s="145"/>
      <c r="D41" s="148"/>
      <c r="E41" s="132"/>
      <c r="F41" s="23"/>
      <c r="G41" s="23"/>
      <c r="H41" s="43"/>
      <c r="I41" s="24"/>
      <c r="J41" s="25"/>
    </row>
    <row r="42" spans="1:10" ht="15.75" x14ac:dyDescent="0.2">
      <c r="A42" s="10"/>
      <c r="B42" s="145"/>
      <c r="C42" s="145"/>
      <c r="D42" s="148"/>
      <c r="E42" s="132"/>
      <c r="F42" s="23"/>
      <c r="G42" s="23"/>
      <c r="H42" s="43"/>
      <c r="I42" s="24"/>
      <c r="J42" s="25"/>
    </row>
    <row r="43" spans="1:10" ht="15.75" x14ac:dyDescent="0.2">
      <c r="A43" s="10"/>
      <c r="B43" s="145"/>
      <c r="C43" s="145"/>
      <c r="D43" s="148"/>
      <c r="E43" s="132"/>
      <c r="F43" s="23"/>
      <c r="G43" s="23"/>
      <c r="H43" s="43"/>
      <c r="I43" s="24"/>
      <c r="J43" s="25"/>
    </row>
    <row r="44" spans="1:10" ht="15.75" x14ac:dyDescent="0.2">
      <c r="A44" s="10"/>
      <c r="B44" s="145"/>
      <c r="C44" s="145"/>
      <c r="D44" s="148"/>
      <c r="E44" s="132"/>
      <c r="F44" s="23"/>
      <c r="G44" s="23"/>
      <c r="H44" s="43"/>
      <c r="I44" s="24"/>
      <c r="J44" s="25"/>
    </row>
    <row r="45" spans="1:10" ht="15.75" x14ac:dyDescent="0.2">
      <c r="A45" s="10"/>
      <c r="B45" s="26"/>
      <c r="C45" s="26"/>
      <c r="D45" s="148"/>
      <c r="E45" s="132"/>
      <c r="F45" s="23"/>
      <c r="G45" s="23"/>
      <c r="H45" s="43"/>
      <c r="I45" s="24"/>
      <c r="J45" s="25"/>
    </row>
    <row r="46" spans="1:10" ht="15.75" x14ac:dyDescent="0.2">
      <c r="A46" s="10"/>
      <c r="B46" s="26"/>
      <c r="C46" s="26"/>
      <c r="D46" s="148"/>
      <c r="E46" s="132"/>
      <c r="F46" s="23"/>
      <c r="G46" s="23"/>
      <c r="H46" s="43"/>
      <c r="I46" s="24"/>
      <c r="J46" s="25"/>
    </row>
    <row r="47" spans="1:10" ht="15.75" x14ac:dyDescent="0.2">
      <c r="A47" s="10"/>
      <c r="B47" s="26"/>
      <c r="C47" s="26"/>
      <c r="D47" s="148"/>
      <c r="E47" s="132"/>
      <c r="F47" s="23"/>
      <c r="G47" s="23"/>
      <c r="H47" s="43"/>
      <c r="I47" s="24"/>
      <c r="J47" s="25"/>
    </row>
    <row r="48" spans="1:10" ht="18.75" x14ac:dyDescent="0.2">
      <c r="A48" s="10"/>
      <c r="B48" s="146"/>
      <c r="C48" s="146"/>
      <c r="D48" s="146"/>
      <c r="E48" s="146"/>
      <c r="F48" s="146"/>
      <c r="G48" s="31"/>
      <c r="H48" s="32"/>
      <c r="I48" s="31"/>
      <c r="J48" s="33"/>
    </row>
  </sheetData>
  <mergeCells count="38">
    <mergeCell ref="B15:C15"/>
    <mergeCell ref="B8:C8"/>
    <mergeCell ref="B9:C9"/>
    <mergeCell ref="B12:C12"/>
    <mergeCell ref="B13:C13"/>
    <mergeCell ref="B14:C14"/>
    <mergeCell ref="C2:D2"/>
    <mergeCell ref="C3:D3"/>
    <mergeCell ref="C4:D4"/>
    <mergeCell ref="C5:D5"/>
    <mergeCell ref="B7:J7"/>
    <mergeCell ref="B33:F33"/>
    <mergeCell ref="B39:C39"/>
    <mergeCell ref="H33:I33"/>
    <mergeCell ref="B34:J34"/>
    <mergeCell ref="A23:B23"/>
    <mergeCell ref="A24:C24"/>
    <mergeCell ref="D24:D32"/>
    <mergeCell ref="E24:E32"/>
    <mergeCell ref="A25:C25"/>
    <mergeCell ref="A26:C26"/>
    <mergeCell ref="A27:C27"/>
    <mergeCell ref="A28:C28"/>
    <mergeCell ref="A29:C29"/>
    <mergeCell ref="A30:C30"/>
    <mergeCell ref="A31:C31"/>
    <mergeCell ref="A32:C32"/>
    <mergeCell ref="B43:C43"/>
    <mergeCell ref="B44:C44"/>
    <mergeCell ref="B48:F48"/>
    <mergeCell ref="B35:E35"/>
    <mergeCell ref="B36:C36"/>
    <mergeCell ref="D36:D47"/>
    <mergeCell ref="B37:C37"/>
    <mergeCell ref="B38:C38"/>
    <mergeCell ref="B40:C40"/>
    <mergeCell ref="B41:C41"/>
    <mergeCell ref="B42:C42"/>
  </mergeCells>
  <pageMargins left="0.51181102362204722" right="0.51181102362204722" top="0.78740157480314965" bottom="0.78740157480314965" header="0.31496062992125984" footer="0.31496062992125984"/>
  <pageSetup scale="48" orientation="landscape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7"/>
  <sheetViews>
    <sheetView showGridLines="0" tabSelected="1" zoomScale="87" zoomScaleNormal="87" workbookViewId="0">
      <selection activeCell="B33" sqref="B33:J33"/>
    </sheetView>
  </sheetViews>
  <sheetFormatPr defaultRowHeight="12.75" x14ac:dyDescent="0.2"/>
  <cols>
    <col min="1" max="1" width="3.5703125" style="8" customWidth="1"/>
    <col min="2" max="2" width="25.7109375" style="8" customWidth="1"/>
    <col min="3" max="3" width="22.42578125" style="8" customWidth="1"/>
    <col min="4" max="4" width="15.85546875" style="8" customWidth="1"/>
    <col min="5" max="5" width="53.5703125" style="8" customWidth="1"/>
    <col min="6" max="6" width="14.5703125" style="8" customWidth="1"/>
    <col min="7" max="7" width="18.42578125" style="8" customWidth="1"/>
    <col min="8" max="8" width="12.7109375" style="8" customWidth="1"/>
    <col min="9" max="9" width="25.7109375" style="8" customWidth="1"/>
    <col min="10" max="10" width="23.42578125" style="8" customWidth="1"/>
    <col min="11" max="11" width="20.28515625" style="8" customWidth="1"/>
    <col min="12" max="12" width="17.140625" style="8" customWidth="1"/>
    <col min="13" max="13" width="11.28515625" style="8" bestFit="1" customWidth="1"/>
    <col min="14" max="16384" width="9.140625" style="8"/>
  </cols>
  <sheetData>
    <row r="1" spans="1:10" ht="15.75" customHeight="1" x14ac:dyDescent="0.2"/>
    <row r="2" spans="1:10" ht="20.100000000000001" customHeight="1" x14ac:dyDescent="0.2">
      <c r="B2" s="7" t="s">
        <v>0</v>
      </c>
      <c r="C2" s="137" t="s">
        <v>1</v>
      </c>
      <c r="D2" s="137"/>
    </row>
    <row r="3" spans="1:10" ht="20.100000000000001" customHeight="1" x14ac:dyDescent="0.2">
      <c r="B3" s="7" t="s">
        <v>2</v>
      </c>
      <c r="C3" s="137" t="s">
        <v>3</v>
      </c>
      <c r="D3" s="137"/>
    </row>
    <row r="4" spans="1:10" ht="20.100000000000001" customHeight="1" x14ac:dyDescent="0.2">
      <c r="B4" s="7" t="s">
        <v>4</v>
      </c>
      <c r="C4" s="138" t="s">
        <v>5</v>
      </c>
      <c r="D4" s="139"/>
    </row>
    <row r="5" spans="1:10" ht="20.100000000000001" customHeight="1" x14ac:dyDescent="0.2">
      <c r="B5" s="7" t="s">
        <v>6</v>
      </c>
      <c r="C5" s="138" t="s">
        <v>7</v>
      </c>
      <c r="D5" s="139"/>
    </row>
    <row r="6" spans="1:10" ht="20.100000000000001" customHeight="1" x14ac:dyDescent="0.2"/>
    <row r="7" spans="1:10" s="10" customFormat="1" ht="21" x14ac:dyDescent="0.2">
      <c r="B7" s="140" t="s">
        <v>8</v>
      </c>
      <c r="C7" s="140"/>
      <c r="D7" s="140"/>
      <c r="E7" s="140"/>
      <c r="F7" s="140"/>
      <c r="G7" s="140"/>
      <c r="H7" s="140"/>
      <c r="I7" s="140"/>
      <c r="J7" s="140"/>
    </row>
    <row r="8" spans="1:10" s="10" customFormat="1" ht="25.5" x14ac:dyDescent="0.2">
      <c r="B8" s="143" t="s">
        <v>9</v>
      </c>
      <c r="C8" s="144"/>
      <c r="D8" s="11" t="s">
        <v>10</v>
      </c>
      <c r="E8" s="11" t="s">
        <v>11</v>
      </c>
      <c r="F8" s="12" t="s">
        <v>12</v>
      </c>
      <c r="G8" s="13" t="s">
        <v>13</v>
      </c>
      <c r="H8" s="14" t="s">
        <v>14</v>
      </c>
      <c r="I8" s="11" t="s">
        <v>15</v>
      </c>
      <c r="J8" s="11" t="s">
        <v>16</v>
      </c>
    </row>
    <row r="9" spans="1:10" s="10" customFormat="1" ht="16.5" customHeight="1" x14ac:dyDescent="0.2">
      <c r="B9" s="36" t="s">
        <v>21</v>
      </c>
      <c r="C9" s="37"/>
      <c r="D9" s="15"/>
      <c r="E9" s="16" t="s">
        <v>22</v>
      </c>
      <c r="F9" s="17" t="s">
        <v>23</v>
      </c>
      <c r="G9" s="45">
        <v>18</v>
      </c>
      <c r="H9" s="60">
        <v>0.25</v>
      </c>
      <c r="I9" s="59">
        <v>15514.83</v>
      </c>
      <c r="J9" s="19">
        <f>I9*H9*G9</f>
        <v>69816.735000000001</v>
      </c>
    </row>
    <row r="10" spans="1:10" s="10" customFormat="1" ht="16.5" customHeight="1" x14ac:dyDescent="0.2">
      <c r="B10" s="36" t="s">
        <v>24</v>
      </c>
      <c r="C10" s="37"/>
      <c r="D10" s="15"/>
      <c r="E10" s="16" t="s">
        <v>25</v>
      </c>
      <c r="F10" s="35" t="s">
        <v>23</v>
      </c>
      <c r="G10" s="44">
        <v>4</v>
      </c>
      <c r="H10" s="60">
        <v>0.25</v>
      </c>
      <c r="I10" s="19">
        <v>6164</v>
      </c>
      <c r="J10" s="19">
        <f>G10*H10*I10</f>
        <v>6164</v>
      </c>
    </row>
    <row r="11" spans="1:10" s="1" customFormat="1" ht="15.75" customHeight="1" x14ac:dyDescent="0.2">
      <c r="A11" s="22"/>
      <c r="B11" s="141" t="s">
        <v>26</v>
      </c>
      <c r="C11" s="142"/>
      <c r="D11" s="15"/>
      <c r="E11" s="16" t="s">
        <v>25</v>
      </c>
      <c r="F11" s="35" t="s">
        <v>23</v>
      </c>
      <c r="G11" s="44">
        <v>4</v>
      </c>
      <c r="H11" s="60">
        <v>0.25</v>
      </c>
      <c r="I11" s="19">
        <v>9211</v>
      </c>
      <c r="J11" s="19">
        <f>G11*H11*I11</f>
        <v>9211</v>
      </c>
    </row>
    <row r="12" spans="1:10" s="1" customFormat="1" ht="17.25" customHeight="1" x14ac:dyDescent="0.2">
      <c r="A12" s="22"/>
      <c r="B12" s="141" t="s">
        <v>27</v>
      </c>
      <c r="C12" s="142"/>
      <c r="D12" s="15"/>
      <c r="E12" s="16" t="s">
        <v>25</v>
      </c>
      <c r="F12" s="35" t="s">
        <v>23</v>
      </c>
      <c r="G12" s="44">
        <v>4</v>
      </c>
      <c r="H12" s="60">
        <v>0.25</v>
      </c>
      <c r="I12" s="19">
        <v>7134</v>
      </c>
      <c r="J12" s="19">
        <f>G12*H12*I12</f>
        <v>7134</v>
      </c>
    </row>
    <row r="13" spans="1:10" s="1" customFormat="1" ht="17.25" customHeight="1" x14ac:dyDescent="0.2">
      <c r="A13" s="22"/>
      <c r="B13" s="141" t="s">
        <v>28</v>
      </c>
      <c r="C13" s="142"/>
      <c r="D13" s="15"/>
      <c r="E13" s="16" t="s">
        <v>25</v>
      </c>
      <c r="F13" s="35" t="s">
        <v>23</v>
      </c>
      <c r="G13" s="44">
        <v>4</v>
      </c>
      <c r="H13" s="60">
        <v>0.25</v>
      </c>
      <c r="I13" s="19">
        <v>7134</v>
      </c>
      <c r="J13" s="19">
        <f>G13*H13*I13</f>
        <v>7134</v>
      </c>
    </row>
    <row r="14" spans="1:10" s="1" customFormat="1" ht="17.25" customHeight="1" x14ac:dyDescent="0.2">
      <c r="A14" s="22"/>
      <c r="B14" s="141" t="s">
        <v>28</v>
      </c>
      <c r="C14" s="142"/>
      <c r="D14" s="15"/>
      <c r="E14" s="74" t="s">
        <v>29</v>
      </c>
      <c r="F14" s="75">
        <v>5</v>
      </c>
      <c r="G14" s="76">
        <v>4</v>
      </c>
      <c r="H14" s="75">
        <v>0.375</v>
      </c>
      <c r="I14" s="19">
        <v>7134</v>
      </c>
      <c r="J14" s="77">
        <f>G14*H14*I14</f>
        <v>10701</v>
      </c>
    </row>
    <row r="15" spans="1:10" s="1" customFormat="1" ht="17.25" customHeight="1" x14ac:dyDescent="0.2">
      <c r="A15" s="22"/>
      <c r="B15" s="36" t="s">
        <v>21</v>
      </c>
      <c r="C15" s="47"/>
      <c r="D15" s="15"/>
      <c r="E15" s="80" t="s">
        <v>36</v>
      </c>
      <c r="F15" s="9" t="s">
        <v>31</v>
      </c>
      <c r="G15" s="81">
        <v>12</v>
      </c>
      <c r="H15" s="9">
        <v>1</v>
      </c>
      <c r="I15" s="59">
        <v>15514.83</v>
      </c>
      <c r="J15" s="82">
        <f>I15*H15*G15</f>
        <v>186177.96</v>
      </c>
    </row>
    <row r="16" spans="1:10" s="1" customFormat="1" ht="21.75" customHeight="1" x14ac:dyDescent="0.35">
      <c r="A16" s="22"/>
      <c r="B16" s="48"/>
      <c r="C16" s="49"/>
      <c r="D16" s="50"/>
      <c r="E16" s="78"/>
      <c r="F16" s="52"/>
      <c r="G16" s="79">
        <f>SUM(G9:G15)</f>
        <v>50</v>
      </c>
      <c r="H16" s="53"/>
      <c r="I16" s="54"/>
      <c r="J16" s="30">
        <f>SUM(J9:J15)</f>
        <v>296338.69500000001</v>
      </c>
    </row>
    <row r="17" spans="1:12" s="10" customFormat="1" ht="29.25" customHeight="1" x14ac:dyDescent="0.25">
      <c r="B17" s="26"/>
      <c r="C17" s="26"/>
      <c r="D17" s="15"/>
      <c r="E17" s="27"/>
      <c r="F17" s="23"/>
      <c r="G17" s="21"/>
      <c r="H17" s="21"/>
      <c r="I17" s="55" t="s">
        <v>32</v>
      </c>
      <c r="J17" s="134">
        <v>0.65</v>
      </c>
    </row>
    <row r="18" spans="1:12" s="10" customFormat="1" ht="33.75" customHeight="1" x14ac:dyDescent="0.25">
      <c r="B18" s="26"/>
      <c r="C18" s="26"/>
      <c r="D18" s="15"/>
      <c r="E18" s="27"/>
      <c r="F18" s="23"/>
      <c r="G18" s="21"/>
      <c r="H18" s="21"/>
      <c r="I18" s="56" t="s">
        <v>34</v>
      </c>
      <c r="J18" s="135">
        <f>J16-J16*J17</f>
        <v>103718.54324999999</v>
      </c>
    </row>
    <row r="19" spans="1:12" s="10" customFormat="1" ht="31.5" customHeight="1" x14ac:dyDescent="0.25">
      <c r="B19" s="154" t="s">
        <v>71</v>
      </c>
      <c r="C19" s="145"/>
      <c r="D19" s="145"/>
      <c r="E19" s="27"/>
      <c r="F19" s="23"/>
      <c r="G19" s="21"/>
      <c r="H19" s="21"/>
      <c r="I19" s="58"/>
      <c r="J19" s="57"/>
    </row>
    <row r="20" spans="1:12" s="10" customFormat="1" ht="15.75" x14ac:dyDescent="0.25">
      <c r="B20" s="136" t="s">
        <v>72</v>
      </c>
      <c r="C20" s="26"/>
      <c r="D20" s="15"/>
      <c r="E20" s="27"/>
      <c r="F20" s="23"/>
      <c r="G20" s="21"/>
      <c r="H20" s="21"/>
      <c r="I20" s="58"/>
      <c r="J20" s="57"/>
    </row>
    <row r="21" spans="1:12" s="3" customFormat="1" ht="19.5" customHeight="1" x14ac:dyDescent="0.2">
      <c r="G21" s="4"/>
      <c r="H21" s="4"/>
      <c r="I21" s="2"/>
      <c r="J21" s="5"/>
      <c r="L21" s="6"/>
    </row>
    <row r="22" spans="1:12" s="2" customFormat="1" ht="17.25" hidden="1" x14ac:dyDescent="0.2">
      <c r="A22" s="151"/>
      <c r="B22" s="151"/>
      <c r="C22" s="39"/>
      <c r="D22" s="39"/>
      <c r="E22" s="39"/>
      <c r="F22" s="40"/>
      <c r="G22" s="41"/>
      <c r="H22" s="42"/>
      <c r="I22" s="39"/>
      <c r="J22" s="39"/>
      <c r="L22" s="3"/>
    </row>
    <row r="23" spans="1:12" s="2" customFormat="1" ht="15.75" hidden="1" x14ac:dyDescent="0.25">
      <c r="A23" s="145"/>
      <c r="B23" s="145"/>
      <c r="C23" s="145"/>
      <c r="D23" s="148"/>
      <c r="E23" s="152"/>
      <c r="F23" s="23"/>
      <c r="G23" s="34"/>
      <c r="H23" s="21"/>
      <c r="I23" s="24"/>
      <c r="J23" s="25"/>
    </row>
    <row r="24" spans="1:12" s="2" customFormat="1" ht="15.75" hidden="1" x14ac:dyDescent="0.25">
      <c r="A24" s="145"/>
      <c r="B24" s="145"/>
      <c r="C24" s="145"/>
      <c r="D24" s="148"/>
      <c r="E24" s="152"/>
      <c r="F24" s="23"/>
      <c r="G24" s="34"/>
      <c r="H24" s="21"/>
      <c r="I24" s="24"/>
      <c r="J24" s="25"/>
    </row>
    <row r="25" spans="1:12" s="2" customFormat="1" ht="15.75" hidden="1" x14ac:dyDescent="0.25">
      <c r="A25" s="145"/>
      <c r="B25" s="145"/>
      <c r="C25" s="145"/>
      <c r="D25" s="148"/>
      <c r="E25" s="152"/>
      <c r="F25" s="23"/>
      <c r="G25" s="34"/>
      <c r="H25" s="21"/>
      <c r="I25" s="24"/>
      <c r="J25" s="25"/>
    </row>
    <row r="26" spans="1:12" ht="15.75" hidden="1" x14ac:dyDescent="0.25">
      <c r="A26" s="145"/>
      <c r="B26" s="145"/>
      <c r="C26" s="145"/>
      <c r="D26" s="148"/>
      <c r="E26" s="152"/>
      <c r="F26" s="23"/>
      <c r="G26" s="34"/>
      <c r="H26" s="21"/>
      <c r="I26" s="24"/>
      <c r="J26" s="25"/>
      <c r="L26" s="2"/>
    </row>
    <row r="27" spans="1:12" ht="15.75" hidden="1" x14ac:dyDescent="0.25">
      <c r="A27" s="145"/>
      <c r="B27" s="145"/>
      <c r="C27" s="145"/>
      <c r="D27" s="148"/>
      <c r="E27" s="152"/>
      <c r="F27" s="23"/>
      <c r="G27" s="34"/>
      <c r="H27" s="21"/>
      <c r="I27" s="24"/>
      <c r="J27" s="25"/>
    </row>
    <row r="28" spans="1:12" ht="15.75" hidden="1" x14ac:dyDescent="0.25">
      <c r="A28" s="145"/>
      <c r="B28" s="145"/>
      <c r="C28" s="145"/>
      <c r="D28" s="148"/>
      <c r="E28" s="152"/>
      <c r="F28" s="23"/>
      <c r="G28" s="34"/>
      <c r="H28" s="21"/>
      <c r="I28" s="24"/>
      <c r="J28" s="25"/>
    </row>
    <row r="29" spans="1:12" ht="15.75" hidden="1" x14ac:dyDescent="0.25">
      <c r="A29" s="145"/>
      <c r="B29" s="145"/>
      <c r="C29" s="145"/>
      <c r="D29" s="148"/>
      <c r="E29" s="152"/>
      <c r="F29" s="23"/>
      <c r="G29" s="34"/>
      <c r="H29" s="21"/>
      <c r="I29" s="24"/>
      <c r="J29" s="25"/>
    </row>
    <row r="30" spans="1:12" ht="15.75" hidden="1" x14ac:dyDescent="0.25">
      <c r="A30" s="145"/>
      <c r="B30" s="145"/>
      <c r="C30" s="145"/>
      <c r="D30" s="148"/>
      <c r="E30" s="152"/>
      <c r="F30" s="23"/>
      <c r="G30" s="34"/>
      <c r="H30" s="21"/>
      <c r="I30" s="24"/>
      <c r="J30" s="25"/>
    </row>
    <row r="31" spans="1:12" ht="15.75" hidden="1" x14ac:dyDescent="0.25">
      <c r="A31" s="153"/>
      <c r="B31" s="153"/>
      <c r="C31" s="153"/>
      <c r="D31" s="148"/>
      <c r="E31" s="152"/>
      <c r="F31" s="23"/>
      <c r="G31" s="34"/>
      <c r="H31" s="21"/>
      <c r="I31" s="24"/>
      <c r="J31" s="25"/>
    </row>
    <row r="32" spans="1:12" ht="27" hidden="1" customHeight="1" x14ac:dyDescent="0.2">
      <c r="A32" s="10"/>
      <c r="B32" s="146"/>
      <c r="C32" s="146"/>
      <c r="D32" s="146"/>
      <c r="E32" s="146"/>
      <c r="F32" s="146"/>
      <c r="G32" s="31"/>
      <c r="H32" s="149"/>
      <c r="I32" s="149"/>
      <c r="J32" s="33"/>
    </row>
    <row r="33" spans="1:10" ht="27" customHeight="1" x14ac:dyDescent="0.2">
      <c r="A33" s="10"/>
      <c r="B33" s="150"/>
      <c r="C33" s="150"/>
      <c r="D33" s="150"/>
      <c r="E33" s="150"/>
      <c r="F33" s="150"/>
      <c r="G33" s="150"/>
      <c r="H33" s="150"/>
      <c r="I33" s="150"/>
      <c r="J33" s="150"/>
    </row>
    <row r="34" spans="1:10" ht="31.5" customHeight="1" x14ac:dyDescent="0.2">
      <c r="A34" s="38"/>
      <c r="B34" s="147"/>
      <c r="C34" s="147"/>
      <c r="D34" s="147"/>
      <c r="E34" s="147"/>
      <c r="F34" s="40"/>
      <c r="G34" s="41"/>
      <c r="H34" s="42"/>
      <c r="I34" s="39"/>
      <c r="J34" s="39"/>
    </row>
    <row r="35" spans="1:10" ht="15.75" x14ac:dyDescent="0.2">
      <c r="A35" s="38"/>
      <c r="B35" s="145"/>
      <c r="C35" s="145"/>
      <c r="D35" s="148"/>
      <c r="E35" s="152"/>
      <c r="F35" s="40"/>
      <c r="G35" s="41"/>
      <c r="H35" s="43"/>
      <c r="I35" s="24"/>
      <c r="J35" s="25"/>
    </row>
    <row r="36" spans="1:10" ht="15.75" x14ac:dyDescent="0.2">
      <c r="A36" s="38"/>
      <c r="B36" s="145"/>
      <c r="C36" s="145"/>
      <c r="D36" s="148"/>
      <c r="E36" s="152"/>
      <c r="F36" s="23"/>
      <c r="G36" s="23"/>
      <c r="H36" s="43"/>
      <c r="I36" s="24"/>
      <c r="J36" s="25"/>
    </row>
    <row r="37" spans="1:10" ht="15.75" x14ac:dyDescent="0.2">
      <c r="A37" s="38"/>
      <c r="B37" s="145"/>
      <c r="C37" s="145"/>
      <c r="D37" s="148"/>
      <c r="E37" s="152"/>
      <c r="F37" s="23"/>
      <c r="G37" s="23"/>
      <c r="H37" s="43"/>
      <c r="I37" s="24"/>
      <c r="J37" s="25"/>
    </row>
    <row r="38" spans="1:10" ht="15.75" x14ac:dyDescent="0.2">
      <c r="A38" s="10"/>
      <c r="B38" s="145"/>
      <c r="C38" s="145"/>
      <c r="D38" s="148"/>
      <c r="E38" s="152"/>
      <c r="F38" s="23"/>
      <c r="G38" s="23"/>
      <c r="H38" s="43"/>
      <c r="I38" s="24"/>
      <c r="J38" s="25"/>
    </row>
    <row r="39" spans="1:10" ht="15.75" x14ac:dyDescent="0.2">
      <c r="A39" s="10"/>
      <c r="B39" s="145"/>
      <c r="C39" s="145"/>
      <c r="D39" s="148"/>
      <c r="E39" s="152"/>
      <c r="F39" s="23"/>
      <c r="G39" s="23"/>
      <c r="H39" s="43"/>
      <c r="I39" s="24"/>
      <c r="J39" s="25"/>
    </row>
    <row r="40" spans="1:10" ht="15.75" x14ac:dyDescent="0.2">
      <c r="A40" s="10"/>
      <c r="B40" s="145"/>
      <c r="C40" s="145"/>
      <c r="D40" s="148"/>
      <c r="E40" s="152"/>
      <c r="F40" s="23"/>
      <c r="G40" s="23"/>
      <c r="H40" s="43"/>
      <c r="I40" s="24"/>
      <c r="J40" s="25"/>
    </row>
    <row r="41" spans="1:10" ht="15.75" x14ac:dyDescent="0.2">
      <c r="A41" s="10"/>
      <c r="B41" s="145"/>
      <c r="C41" s="145"/>
      <c r="D41" s="148"/>
      <c r="E41" s="152"/>
      <c r="F41" s="23"/>
      <c r="G41" s="23"/>
      <c r="H41" s="43"/>
      <c r="I41" s="24"/>
      <c r="J41" s="25"/>
    </row>
    <row r="42" spans="1:10" ht="15.75" x14ac:dyDescent="0.2">
      <c r="A42" s="10"/>
      <c r="B42" s="145"/>
      <c r="C42" s="145"/>
      <c r="D42" s="148"/>
      <c r="E42" s="152"/>
      <c r="F42" s="23"/>
      <c r="G42" s="23"/>
      <c r="H42" s="43"/>
      <c r="I42" s="24"/>
      <c r="J42" s="25"/>
    </row>
    <row r="43" spans="1:10" ht="15.75" x14ac:dyDescent="0.2">
      <c r="A43" s="10"/>
      <c r="B43" s="145"/>
      <c r="C43" s="145"/>
      <c r="D43" s="148"/>
      <c r="E43" s="152"/>
      <c r="F43" s="23"/>
      <c r="G43" s="23"/>
      <c r="H43" s="43"/>
      <c r="I43" s="24"/>
      <c r="J43" s="25"/>
    </row>
    <row r="44" spans="1:10" ht="15.75" x14ac:dyDescent="0.2">
      <c r="A44" s="10"/>
      <c r="B44" s="26"/>
      <c r="C44" s="26"/>
      <c r="D44" s="148"/>
      <c r="E44" s="152"/>
      <c r="F44" s="23"/>
      <c r="G44" s="23"/>
      <c r="H44" s="43"/>
      <c r="I44" s="24"/>
      <c r="J44" s="25"/>
    </row>
    <row r="45" spans="1:10" ht="15.75" x14ac:dyDescent="0.2">
      <c r="A45" s="10"/>
      <c r="B45" s="26"/>
      <c r="C45" s="26"/>
      <c r="D45" s="148"/>
      <c r="E45" s="152"/>
      <c r="F45" s="23"/>
      <c r="G45" s="23"/>
      <c r="H45" s="43"/>
      <c r="I45" s="24"/>
      <c r="J45" s="25"/>
    </row>
    <row r="46" spans="1:10" ht="15.75" x14ac:dyDescent="0.2">
      <c r="A46" s="10"/>
      <c r="B46" s="26"/>
      <c r="C46" s="26"/>
      <c r="D46" s="148"/>
      <c r="E46" s="152"/>
      <c r="F46" s="23"/>
      <c r="G46" s="23"/>
      <c r="H46" s="43"/>
      <c r="I46" s="24"/>
      <c r="J46" s="25"/>
    </row>
    <row r="47" spans="1:10" ht="18.75" x14ac:dyDescent="0.2">
      <c r="A47" s="10"/>
      <c r="B47" s="146"/>
      <c r="C47" s="146"/>
      <c r="D47" s="146"/>
      <c r="E47" s="146"/>
      <c r="F47" s="146"/>
      <c r="G47" s="31"/>
      <c r="H47" s="32"/>
      <c r="I47" s="31"/>
      <c r="J47" s="33"/>
    </row>
  </sheetData>
  <mergeCells count="39">
    <mergeCell ref="B8:C8"/>
    <mergeCell ref="C2:D2"/>
    <mergeCell ref="C3:D3"/>
    <mergeCell ref="C4:D4"/>
    <mergeCell ref="C5:D5"/>
    <mergeCell ref="B7:J7"/>
    <mergeCell ref="B11:C11"/>
    <mergeCell ref="B12:C12"/>
    <mergeCell ref="B13:C13"/>
    <mergeCell ref="B14:C14"/>
    <mergeCell ref="B19:D19"/>
    <mergeCell ref="H32:I32"/>
    <mergeCell ref="B33:J33"/>
    <mergeCell ref="A22:B22"/>
    <mergeCell ref="A23:C23"/>
    <mergeCell ref="D23:D31"/>
    <mergeCell ref="E23:E31"/>
    <mergeCell ref="A24:C24"/>
    <mergeCell ref="A25:C25"/>
    <mergeCell ref="A26:C26"/>
    <mergeCell ref="A27:C27"/>
    <mergeCell ref="A29:C29"/>
    <mergeCell ref="A30:C30"/>
    <mergeCell ref="A31:C31"/>
    <mergeCell ref="B32:F32"/>
    <mergeCell ref="A28:C28"/>
    <mergeCell ref="B42:C42"/>
    <mergeCell ref="B43:C43"/>
    <mergeCell ref="B47:F47"/>
    <mergeCell ref="B34:E34"/>
    <mergeCell ref="B35:C35"/>
    <mergeCell ref="D35:D46"/>
    <mergeCell ref="E35:E46"/>
    <mergeCell ref="B36:C36"/>
    <mergeCell ref="B37:C37"/>
    <mergeCell ref="B38:C38"/>
    <mergeCell ref="B39:C39"/>
    <mergeCell ref="B40:C40"/>
    <mergeCell ref="B41:C41"/>
  </mergeCells>
  <pageMargins left="0.51181102362204722" right="0.51181102362204722" top="0.78740157480314965" bottom="0.78740157480314965" header="0.31496062992125984" footer="0.31496062992125984"/>
  <pageSetup scale="48" orientation="landscape" verticalDpi="597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F63E9139013384C94B1363774253A50" ma:contentTypeVersion="0" ma:contentTypeDescription="Crie um novo documento." ma:contentTypeScope="" ma:versionID="95c51e53f761577981c101be8fe8665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e078010f886becc52d8153076464ff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2F0B46-0AAF-43B3-A193-4CDD82F3D2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79791D-D063-4A4D-B820-AEAB0FFC66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Cota Ouro</vt:lpstr>
      <vt:lpstr>Cota Prata</vt:lpstr>
      <vt:lpstr>Cota Bronze</vt:lpstr>
    </vt:vector>
  </TitlesOfParts>
  <Manager/>
  <Company>Rádio e Televisão Record 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mamsilva</dc:creator>
  <cp:keywords/>
  <dc:description/>
  <cp:lastModifiedBy>Larissa do Amparo Costa</cp:lastModifiedBy>
  <cp:revision/>
  <dcterms:created xsi:type="dcterms:W3CDTF">2010-10-14T19:08:52Z</dcterms:created>
  <dcterms:modified xsi:type="dcterms:W3CDTF">2025-12-16T19:35:29Z</dcterms:modified>
  <cp:category/>
  <cp:contentStatus/>
</cp:coreProperties>
</file>